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880" yWindow="-20" windowWidth="29120" windowHeight="201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0" i="1"/>
  <c r="C10"/>
  <c r="C22"/>
  <c r="C47"/>
  <c r="D10"/>
  <c r="D22"/>
  <c r="D47"/>
  <c r="E10"/>
  <c r="E22"/>
  <c r="E47"/>
  <c r="F10"/>
  <c r="F22"/>
  <c r="F47"/>
  <c r="G10"/>
  <c r="G22"/>
  <c r="G47"/>
  <c r="G7"/>
  <c r="H10"/>
  <c r="H22"/>
  <c r="H47"/>
  <c r="H7"/>
  <c r="I10"/>
  <c r="I22"/>
  <c r="I47"/>
  <c r="I7"/>
  <c r="J10"/>
  <c r="J22"/>
  <c r="J47"/>
  <c r="J7"/>
  <c r="K10"/>
  <c r="K22"/>
  <c r="K47"/>
  <c r="K7"/>
  <c r="L10"/>
  <c r="L22"/>
  <c r="L47"/>
  <c r="L7"/>
  <c r="M10"/>
  <c r="M22"/>
  <c r="M47"/>
  <c r="M7"/>
  <c r="N10"/>
  <c r="N22"/>
  <c r="N47"/>
  <c r="N7"/>
  <c r="O10"/>
  <c r="O22"/>
  <c r="O47"/>
  <c r="O7"/>
  <c r="P10"/>
  <c r="P22"/>
  <c r="P47"/>
  <c r="P7"/>
  <c r="Q10"/>
  <c r="Q22"/>
  <c r="Q47"/>
  <c r="Q7"/>
  <c r="R10"/>
  <c r="R22"/>
  <c r="R47"/>
  <c r="R7"/>
  <c r="S10"/>
  <c r="S22"/>
  <c r="S47"/>
  <c r="S7"/>
  <c r="T10"/>
  <c r="T22"/>
  <c r="T47"/>
  <c r="T7"/>
  <c r="U10"/>
  <c r="U22"/>
  <c r="U47"/>
  <c r="U7"/>
  <c r="V10"/>
  <c r="V22"/>
  <c r="V47"/>
  <c r="V7"/>
  <c r="W10"/>
  <c r="W22"/>
  <c r="W47"/>
  <c r="W7"/>
  <c r="X10"/>
  <c r="X22"/>
  <c r="X47"/>
  <c r="X7"/>
  <c r="Y10"/>
  <c r="Y22"/>
  <c r="Y47"/>
  <c r="Y7"/>
  <c r="Z10"/>
  <c r="Z22"/>
  <c r="Z47"/>
  <c r="Z7"/>
  <c r="AA10"/>
  <c r="AA22"/>
  <c r="AA47"/>
  <c r="AA7"/>
  <c r="B13"/>
  <c r="C13"/>
  <c r="C25"/>
  <c r="B25"/>
  <c r="B48"/>
  <c r="B22"/>
  <c r="B47"/>
  <c r="B49"/>
  <c r="C48"/>
  <c r="D13"/>
  <c r="D25"/>
  <c r="C49"/>
  <c r="D48"/>
  <c r="E13"/>
  <c r="E25"/>
  <c r="D49"/>
  <c r="E48"/>
  <c r="F13"/>
  <c r="F25"/>
  <c r="E49"/>
  <c r="F48"/>
  <c r="G13"/>
  <c r="G25"/>
  <c r="F49"/>
  <c r="G48"/>
  <c r="H13"/>
  <c r="H25"/>
  <c r="G49"/>
  <c r="H48"/>
  <c r="I13"/>
  <c r="I25"/>
  <c r="H49"/>
  <c r="I48"/>
  <c r="J13"/>
  <c r="J25"/>
  <c r="I49"/>
  <c r="J48"/>
  <c r="K13"/>
  <c r="K25"/>
  <c r="J49"/>
  <c r="K48"/>
  <c r="L13"/>
  <c r="L25"/>
  <c r="K49"/>
  <c r="L48"/>
  <c r="M13"/>
  <c r="M25"/>
  <c r="L49"/>
  <c r="M48"/>
  <c r="N13"/>
  <c r="N25"/>
  <c r="M49"/>
  <c r="N48"/>
  <c r="O13"/>
  <c r="O25"/>
  <c r="N49"/>
  <c r="O48"/>
  <c r="P13"/>
  <c r="P25"/>
  <c r="O49"/>
  <c r="P48"/>
  <c r="Q13"/>
  <c r="Q25"/>
  <c r="P49"/>
  <c r="Q48"/>
  <c r="R13"/>
  <c r="R25"/>
  <c r="Q49"/>
  <c r="R48"/>
  <c r="S13"/>
  <c r="S25"/>
  <c r="R49"/>
  <c r="S48"/>
  <c r="T13"/>
  <c r="T25"/>
  <c r="S49"/>
  <c r="T48"/>
  <c r="U13"/>
  <c r="U25"/>
  <c r="T49"/>
  <c r="U48"/>
  <c r="V13"/>
  <c r="V25"/>
  <c r="U49"/>
  <c r="V48"/>
  <c r="W13"/>
  <c r="W25"/>
  <c r="V49"/>
  <c r="W48"/>
  <c r="X13"/>
  <c r="X25"/>
  <c r="W49"/>
  <c r="X48"/>
  <c r="Y13"/>
  <c r="Y25"/>
  <c r="X49"/>
  <c r="Y48"/>
  <c r="Z13"/>
  <c r="Z25"/>
  <c r="Y49"/>
  <c r="Z48"/>
  <c r="AA13"/>
  <c r="AA25"/>
  <c r="Z49"/>
  <c r="AA48"/>
  <c r="B12"/>
  <c r="B18"/>
  <c r="B30"/>
  <c r="C12"/>
  <c r="C18"/>
  <c r="C30"/>
  <c r="D12"/>
  <c r="D18"/>
  <c r="D30"/>
  <c r="E12"/>
  <c r="E18"/>
  <c r="E30"/>
  <c r="F12"/>
  <c r="F18"/>
  <c r="F30"/>
  <c r="G12"/>
  <c r="G18"/>
  <c r="G30"/>
  <c r="H12"/>
  <c r="H18"/>
  <c r="H30"/>
  <c r="I12"/>
  <c r="I18"/>
  <c r="I30"/>
  <c r="J12"/>
  <c r="J18"/>
  <c r="J30"/>
  <c r="K12"/>
  <c r="K18"/>
  <c r="K30"/>
  <c r="L12"/>
  <c r="L18"/>
  <c r="L30"/>
  <c r="M12"/>
  <c r="M18"/>
  <c r="M30"/>
  <c r="N12"/>
  <c r="N18"/>
  <c r="N30"/>
  <c r="O12"/>
  <c r="O18"/>
  <c r="O30"/>
  <c r="P12"/>
  <c r="P18"/>
  <c r="P30"/>
  <c r="Q12"/>
  <c r="Q18"/>
  <c r="Q30"/>
  <c r="R12"/>
  <c r="R18"/>
  <c r="R30"/>
  <c r="S12"/>
  <c r="S18"/>
  <c r="S30"/>
  <c r="T12"/>
  <c r="T18"/>
  <c r="T30"/>
  <c r="U12"/>
  <c r="U18"/>
  <c r="U30"/>
  <c r="V12"/>
  <c r="V18"/>
  <c r="V30"/>
  <c r="W12"/>
  <c r="W18"/>
  <c r="W30"/>
  <c r="X12"/>
  <c r="X18"/>
  <c r="X30"/>
  <c r="Y12"/>
  <c r="Y18"/>
  <c r="Y30"/>
  <c r="Z12"/>
  <c r="Z18"/>
  <c r="Z30"/>
  <c r="AA12"/>
  <c r="AA18"/>
  <c r="AA30"/>
  <c r="AA49"/>
  <c r="B16"/>
  <c r="B28"/>
  <c r="B11"/>
  <c r="B17"/>
  <c r="B29"/>
  <c r="B19"/>
  <c r="B31"/>
  <c r="C16"/>
  <c r="C28"/>
  <c r="D16"/>
  <c r="D28"/>
  <c r="E16"/>
  <c r="E28"/>
  <c r="F16"/>
  <c r="F28"/>
  <c r="G16"/>
  <c r="G28"/>
  <c r="H16"/>
  <c r="H28"/>
  <c r="I16"/>
  <c r="I28"/>
  <c r="J16"/>
  <c r="J28"/>
  <c r="K16"/>
  <c r="K28"/>
  <c r="L16"/>
  <c r="L28"/>
  <c r="M16"/>
  <c r="M28"/>
  <c r="N16"/>
  <c r="N28"/>
  <c r="O16"/>
  <c r="O28"/>
  <c r="P16"/>
  <c r="P28"/>
  <c r="Q16"/>
  <c r="Q28"/>
  <c r="R16"/>
  <c r="R28"/>
  <c r="S16"/>
  <c r="S28"/>
  <c r="T16"/>
  <c r="T28"/>
  <c r="U16"/>
  <c r="U28"/>
  <c r="V16"/>
  <c r="V28"/>
  <c r="W16"/>
  <c r="W28"/>
  <c r="X16"/>
  <c r="X28"/>
  <c r="Y16"/>
  <c r="Y28"/>
  <c r="Z16"/>
  <c r="Z28"/>
  <c r="AA16"/>
  <c r="AA28"/>
  <c r="C11"/>
  <c r="C17"/>
  <c r="C29"/>
  <c r="D11"/>
  <c r="D17"/>
  <c r="D29"/>
  <c r="E11"/>
  <c r="E17"/>
  <c r="E29"/>
  <c r="F11"/>
  <c r="F17"/>
  <c r="F29"/>
  <c r="G11"/>
  <c r="G17"/>
  <c r="G29"/>
  <c r="H11"/>
  <c r="H17"/>
  <c r="H29"/>
  <c r="I11"/>
  <c r="I17"/>
  <c r="I29"/>
  <c r="J11"/>
  <c r="J17"/>
  <c r="J29"/>
  <c r="K11"/>
  <c r="K17"/>
  <c r="K29"/>
  <c r="L11"/>
  <c r="L17"/>
  <c r="L29"/>
  <c r="M11"/>
  <c r="M17"/>
  <c r="M29"/>
  <c r="N11"/>
  <c r="N17"/>
  <c r="N29"/>
  <c r="O11"/>
  <c r="O17"/>
  <c r="O29"/>
  <c r="P11"/>
  <c r="P17"/>
  <c r="P29"/>
  <c r="Q11"/>
  <c r="Q17"/>
  <c r="Q29"/>
  <c r="R11"/>
  <c r="R17"/>
  <c r="R29"/>
  <c r="S11"/>
  <c r="S17"/>
  <c r="S29"/>
  <c r="T11"/>
  <c r="T17"/>
  <c r="T29"/>
  <c r="U11"/>
  <c r="U17"/>
  <c r="U29"/>
  <c r="V11"/>
  <c r="V17"/>
  <c r="V29"/>
  <c r="W11"/>
  <c r="W17"/>
  <c r="W29"/>
  <c r="X11"/>
  <c r="X17"/>
  <c r="X29"/>
  <c r="Y11"/>
  <c r="Y17"/>
  <c r="Y29"/>
  <c r="Z11"/>
  <c r="Z17"/>
  <c r="Z29"/>
  <c r="AA11"/>
  <c r="AA17"/>
  <c r="AA29"/>
  <c r="C19"/>
  <c r="C31"/>
  <c r="D19"/>
  <c r="D31"/>
  <c r="E19"/>
  <c r="E31"/>
  <c r="F19"/>
  <c r="F31"/>
  <c r="G19"/>
  <c r="G31"/>
  <c r="H19"/>
  <c r="H31"/>
  <c r="I19"/>
  <c r="I31"/>
  <c r="J19"/>
  <c r="J31"/>
  <c r="K19"/>
  <c r="K31"/>
  <c r="L19"/>
  <c r="L31"/>
  <c r="M19"/>
  <c r="M31"/>
  <c r="N19"/>
  <c r="N31"/>
  <c r="O19"/>
  <c r="O31"/>
  <c r="P19"/>
  <c r="P31"/>
  <c r="Q19"/>
  <c r="Q31"/>
  <c r="R19"/>
  <c r="R31"/>
  <c r="S19"/>
  <c r="S31"/>
  <c r="T19"/>
  <c r="T31"/>
  <c r="U19"/>
  <c r="U31"/>
  <c r="V19"/>
  <c r="V31"/>
  <c r="W19"/>
  <c r="W31"/>
  <c r="X19"/>
  <c r="X31"/>
  <c r="Y19"/>
  <c r="Y31"/>
  <c r="Z19"/>
  <c r="Z31"/>
  <c r="AA19"/>
  <c r="AA31"/>
  <c r="B24"/>
  <c r="A29"/>
  <c r="A30"/>
  <c r="A31"/>
  <c r="A28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B23"/>
  <c r="B41"/>
  <c r="C23"/>
  <c r="C41"/>
  <c r="D23"/>
  <c r="D41"/>
  <c r="E23"/>
  <c r="E41"/>
  <c r="F23"/>
  <c r="F41"/>
  <c r="G23"/>
  <c r="G41"/>
  <c r="H23"/>
  <c r="H41"/>
  <c r="I23"/>
  <c r="I41"/>
  <c r="J23"/>
  <c r="J41"/>
  <c r="K23"/>
  <c r="K41"/>
  <c r="L23"/>
  <c r="L41"/>
  <c r="M23"/>
  <c r="M41"/>
  <c r="N23"/>
  <c r="N41"/>
  <c r="O23"/>
  <c r="O41"/>
  <c r="P23"/>
  <c r="P41"/>
  <c r="Q23"/>
  <c r="Q41"/>
  <c r="R23"/>
  <c r="R41"/>
  <c r="S23"/>
  <c r="S41"/>
  <c r="T23"/>
  <c r="T41"/>
  <c r="U23"/>
  <c r="U41"/>
  <c r="V23"/>
  <c r="V41"/>
  <c r="W23"/>
  <c r="W41"/>
  <c r="X23"/>
  <c r="X41"/>
  <c r="Y23"/>
  <c r="Y41"/>
  <c r="Z23"/>
  <c r="Z41"/>
  <c r="AA23"/>
  <c r="AA41"/>
  <c r="B42"/>
  <c r="C24"/>
  <c r="C42"/>
  <c r="D24"/>
  <c r="D42"/>
  <c r="E24"/>
  <c r="E42"/>
  <c r="F24"/>
  <c r="F42"/>
  <c r="G24"/>
  <c r="G42"/>
  <c r="H24"/>
  <c r="H42"/>
  <c r="I24"/>
  <c r="I42"/>
  <c r="J24"/>
  <c r="J42"/>
  <c r="K24"/>
  <c r="K42"/>
  <c r="L24"/>
  <c r="L42"/>
  <c r="M24"/>
  <c r="M42"/>
  <c r="N24"/>
  <c r="N42"/>
  <c r="O24"/>
  <c r="O42"/>
  <c r="P24"/>
  <c r="P42"/>
  <c r="Q24"/>
  <c r="Q42"/>
  <c r="R24"/>
  <c r="R42"/>
  <c r="S24"/>
  <c r="S42"/>
  <c r="T24"/>
  <c r="T42"/>
  <c r="U24"/>
  <c r="U42"/>
  <c r="V24"/>
  <c r="V42"/>
  <c r="W24"/>
  <c r="W42"/>
  <c r="X24"/>
  <c r="X42"/>
  <c r="Y24"/>
  <c r="Y42"/>
  <c r="Z24"/>
  <c r="Z42"/>
  <c r="AA24"/>
  <c r="AA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23"/>
  <c r="A24"/>
  <c r="A25"/>
  <c r="A22"/>
  <c r="A41"/>
  <c r="A42"/>
  <c r="A43"/>
  <c r="A40"/>
  <c r="A35"/>
  <c r="A36"/>
  <c r="A37"/>
  <c r="A34"/>
  <c r="A17"/>
  <c r="A18"/>
  <c r="A19"/>
  <c r="A16"/>
  <c r="A13"/>
  <c r="A12"/>
  <c r="A11"/>
  <c r="A10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</calcChain>
</file>

<file path=xl/sharedStrings.xml><?xml version="1.0" encoding="utf-8"?>
<sst xmlns="http://schemas.openxmlformats.org/spreadsheetml/2006/main" count="34" uniqueCount="34">
  <si>
    <t>Examples</t>
    <phoneticPr fontId="4" type="noConversion"/>
  </si>
  <si>
    <t>(T,VZ,MO)</t>
    <phoneticPr fontId="4" type="noConversion"/>
  </si>
  <si>
    <t>(UGI, SYY)</t>
    <phoneticPr fontId="4" type="noConversion"/>
  </si>
  <si>
    <t>(ABT,JNJ,INTC)</t>
    <phoneticPr fontId="4" type="noConversion"/>
  </si>
  <si>
    <t>(Preferred/Fix Inc: PGF, FGE)</t>
    <phoneticPr fontId="4" type="noConversion"/>
  </si>
  <si>
    <t>Stock A (target)</t>
    <phoneticPr fontId="4" type="noConversion"/>
  </si>
  <si>
    <t>Benchmark (annual div + reinvested value + reinvest inc)</t>
    <phoneticPr fontId="4" type="noConversion"/>
  </si>
  <si>
    <t xml:space="preserve">Surplus Remaining and Reinvested </t>
    <phoneticPr fontId="4" type="noConversion"/>
  </si>
  <si>
    <t xml:space="preserve">In the Reinvest scenario, the investor invests in the Benchmark security (earns higher divs), retains the same div amount as A, </t>
    <phoneticPr fontId="4" type="noConversion"/>
  </si>
  <si>
    <t>Eventually, the reinvested amount is drawdown and Stock A's total dividends exceed the Benchmark.</t>
    <phoneticPr fontId="4" type="noConversion"/>
  </si>
  <si>
    <t xml:space="preserve">The higher the discount rate or the higher the reinvestment rate, the more favorable for the higher yielding stock </t>
    <phoneticPr fontId="4" type="noConversion"/>
  </si>
  <si>
    <t>on a discounted basis.</t>
    <phoneticPr fontId="4" type="noConversion"/>
  </si>
  <si>
    <t>Stock A</t>
    <phoneticPr fontId="4" type="noConversion"/>
  </si>
  <si>
    <t>Stock B</t>
    <phoneticPr fontId="4" type="noConversion"/>
  </si>
  <si>
    <t>Stock C</t>
    <phoneticPr fontId="4" type="noConversion"/>
  </si>
  <si>
    <t>Amt Invested</t>
    <phoneticPr fontId="4" type="noConversion"/>
  </si>
  <si>
    <t xml:space="preserve"> </t>
    <phoneticPr fontId="4" type="noConversion"/>
  </si>
  <si>
    <t>Reinvestment rate =</t>
  </si>
  <si>
    <t>Discount Rate</t>
    <phoneticPr fontId="4" type="noConversion"/>
  </si>
  <si>
    <t>Reinvest Surplus (synthetic DGR, nominal)</t>
    <phoneticPr fontId="4" type="noConversion"/>
  </si>
  <si>
    <t>Stock</t>
    <phoneticPr fontId="4" type="noConversion"/>
  </si>
  <si>
    <t>Initial Yield</t>
    <phoneticPr fontId="4" type="noConversion"/>
  </si>
  <si>
    <t>DGR</t>
    <phoneticPr fontId="4" type="noConversion"/>
  </si>
  <si>
    <t>YOC</t>
    <phoneticPr fontId="4" type="noConversion"/>
  </si>
  <si>
    <t>Colored cells indicate where that Stock's performance is greater than Stock D (high-yield, low-growth option)</t>
    <phoneticPr fontId="4" type="noConversion"/>
  </si>
  <si>
    <t>Discounted YOC Rate (in Today's terms)</t>
    <phoneticPr fontId="4" type="noConversion"/>
  </si>
  <si>
    <t>Cumulative Divs (Nominal)</t>
    <phoneticPr fontId="4" type="noConversion"/>
  </si>
  <si>
    <t>Benchmark</t>
    <phoneticPr fontId="4" type="noConversion"/>
  </si>
  <si>
    <t>Years from Now-&gt;</t>
    <phoneticPr fontId="4" type="noConversion"/>
  </si>
  <si>
    <t>Annual Dividends Received (Discounted)</t>
    <phoneticPr fontId="4" type="noConversion"/>
  </si>
  <si>
    <t>Annual Dividends Received (Nominal)</t>
    <phoneticPr fontId="4" type="noConversion"/>
  </si>
  <si>
    <t>Cumulative Divs (Discounted)</t>
    <phoneticPr fontId="4" type="noConversion"/>
  </si>
  <si>
    <t>and reinvests the balance at the specified rate. I assume that the value of the reinvested divs stays constant.</t>
    <phoneticPr fontId="4" type="noConversion"/>
  </si>
  <si>
    <t>(1.55% = Schwab 3-yr CD rate, 3.05% STPZ ETF rate)</t>
    <phoneticPr fontId="4" type="noConversion"/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</si>
</sst>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u/>
      <sz val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0" fontId="3" fillId="0" borderId="0" xfId="0" applyFont="1"/>
    <xf numFmtId="2" fontId="0" fillId="0" borderId="0" xfId="0" applyNumberFormat="1"/>
    <xf numFmtId="2" fontId="0" fillId="0" borderId="0" xfId="0" applyNumberFormat="1"/>
    <xf numFmtId="0" fontId="3" fillId="0" borderId="0" xfId="0" applyFont="1" applyAlignment="1">
      <alignment wrapText="1"/>
    </xf>
    <xf numFmtId="166" fontId="0" fillId="0" borderId="0" xfId="0" applyNumberFormat="1"/>
    <xf numFmtId="2" fontId="0" fillId="0" borderId="0" xfId="0" applyNumberForma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4" borderId="0" xfId="0" applyNumberFormat="1" applyFill="1"/>
    <xf numFmtId="2" fontId="0" fillId="0" borderId="0" xfId="0" applyNumberFormat="1" applyFill="1"/>
    <xf numFmtId="0" fontId="0" fillId="0" borderId="0" xfId="0" applyFill="1"/>
    <xf numFmtId="2" fontId="0" fillId="3" borderId="0" xfId="0" applyNumberFormat="1" applyFill="1"/>
    <xf numFmtId="0" fontId="0" fillId="2" borderId="0" xfId="0" applyFill="1"/>
    <xf numFmtId="0" fontId="0" fillId="5" borderId="0" xfId="0" applyFill="1"/>
    <xf numFmtId="10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/>
    <xf numFmtId="0" fontId="2" fillId="5" borderId="0" xfId="0" applyFont="1" applyFill="1" applyAlignment="1">
      <alignment horizontal="right"/>
    </xf>
    <xf numFmtId="10" fontId="0" fillId="5" borderId="0" xfId="0" applyNumberFormat="1" applyFill="1"/>
  </cellXfs>
  <cellStyles count="1">
    <cellStyle name="Normal" xfId="0" builtinId="0"/>
  </cellStyles>
  <dxfs count="8"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56"/>
  <sheetViews>
    <sheetView tabSelected="1" topLeftCell="A31" workbookViewId="0">
      <selection activeCell="H30" sqref="H30"/>
    </sheetView>
  </sheetViews>
  <sheetFormatPr baseColWidth="10" defaultRowHeight="13"/>
  <cols>
    <col min="1" max="1" width="16.5703125" customWidth="1"/>
    <col min="2" max="3" width="6.85546875" customWidth="1"/>
    <col min="4" max="4" width="12" customWidth="1"/>
    <col min="5" max="26" width="9.42578125" customWidth="1"/>
    <col min="27" max="27" width="9.28515625" customWidth="1"/>
  </cols>
  <sheetData>
    <row r="1" spans="1:27" ht="26">
      <c r="A1" s="2" t="s">
        <v>20</v>
      </c>
      <c r="B1" s="5" t="s">
        <v>21</v>
      </c>
      <c r="C1" s="2" t="s">
        <v>22</v>
      </c>
      <c r="D1" s="2" t="s">
        <v>15</v>
      </c>
      <c r="E1" s="23" t="s">
        <v>0</v>
      </c>
      <c r="G1" s="2" t="s">
        <v>18</v>
      </c>
      <c r="J1" s="16" t="s">
        <v>24</v>
      </c>
      <c r="K1" s="16"/>
      <c r="L1" s="16"/>
      <c r="M1" s="16"/>
      <c r="N1" s="16"/>
      <c r="O1" s="16"/>
      <c r="P1" s="16"/>
      <c r="Q1" s="16"/>
      <c r="R1" s="16"/>
      <c r="S1" s="13"/>
      <c r="T1" s="13"/>
      <c r="U1" s="13"/>
      <c r="V1" s="13"/>
      <c r="W1" s="13"/>
      <c r="X1" s="13"/>
      <c r="Y1" s="13"/>
    </row>
    <row r="2" spans="1:27">
      <c r="A2" s="11" t="s">
        <v>12</v>
      </c>
      <c r="B2" s="17">
        <v>3.5000000000000003E-2</v>
      </c>
      <c r="C2" s="17">
        <v>7.4999999999999997E-2</v>
      </c>
      <c r="D2">
        <v>50000</v>
      </c>
      <c r="E2" t="s">
        <v>2</v>
      </c>
      <c r="G2" s="6">
        <v>0.03</v>
      </c>
    </row>
    <row r="3" spans="1:27">
      <c r="A3" s="14" t="s">
        <v>13</v>
      </c>
      <c r="B3" s="17">
        <v>3.5000000000000003E-2</v>
      </c>
      <c r="C3" s="17">
        <v>0.1</v>
      </c>
      <c r="D3">
        <v>50000</v>
      </c>
      <c r="E3" t="s">
        <v>3</v>
      </c>
    </row>
    <row r="4" spans="1:27">
      <c r="A4" s="15" t="s">
        <v>14</v>
      </c>
      <c r="B4" s="17">
        <v>0.06</v>
      </c>
      <c r="C4" s="17">
        <v>2.5000000000000001E-2</v>
      </c>
      <c r="D4">
        <v>50000</v>
      </c>
      <c r="E4" t="s">
        <v>1</v>
      </c>
    </row>
    <row r="5" spans="1:27">
      <c r="A5" t="s">
        <v>27</v>
      </c>
      <c r="B5" s="17">
        <v>7.4999999999999997E-2</v>
      </c>
      <c r="C5" s="17">
        <v>0</v>
      </c>
      <c r="D5">
        <v>50000</v>
      </c>
      <c r="E5" t="s">
        <v>4</v>
      </c>
    </row>
    <row r="6" spans="1:27">
      <c r="C6" s="6"/>
    </row>
    <row r="7" spans="1:27" s="10" customFormat="1">
      <c r="A7" s="22" t="s">
        <v>28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f>1+F7</f>
        <v>6</v>
      </c>
      <c r="H7" s="10">
        <f t="shared" ref="H7:AA7" si="0">1+G7</f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</row>
    <row r="8" spans="1:27" s="10" customFormat="1">
      <c r="A8" s="22"/>
    </row>
    <row r="9" spans="1:27">
      <c r="A9" s="8" t="s">
        <v>23</v>
      </c>
      <c r="O9" s="13"/>
      <c r="R9" s="3"/>
    </row>
    <row r="10" spans="1:27">
      <c r="A10" s="20" t="str">
        <f>A2</f>
        <v>Stock A</v>
      </c>
      <c r="B10" s="12">
        <f>B2*100</f>
        <v>3.5000000000000004</v>
      </c>
      <c r="C10" s="3">
        <f t="shared" ref="C10:AA10" si="1">B10*(1+$C2)</f>
        <v>3.7625000000000002</v>
      </c>
      <c r="D10" s="3">
        <f t="shared" si="1"/>
        <v>4.0446875000000002</v>
      </c>
      <c r="E10" s="3">
        <f t="shared" si="1"/>
        <v>4.3480390624999998</v>
      </c>
      <c r="F10" s="3">
        <f t="shared" si="1"/>
        <v>4.6741419921874998</v>
      </c>
      <c r="G10" s="3">
        <f t="shared" si="1"/>
        <v>5.0247026416015617</v>
      </c>
      <c r="H10" s="3">
        <f t="shared" si="1"/>
        <v>5.4015553397216785</v>
      </c>
      <c r="I10" s="3">
        <f t="shared" si="1"/>
        <v>5.8066719902008037</v>
      </c>
      <c r="J10" s="3">
        <f t="shared" si="1"/>
        <v>6.2421723894658641</v>
      </c>
      <c r="K10" s="3">
        <f t="shared" si="1"/>
        <v>6.7103353186758037</v>
      </c>
      <c r="L10" s="3">
        <f t="shared" si="1"/>
        <v>7.2136104675764887</v>
      </c>
      <c r="M10" s="3">
        <f t="shared" si="1"/>
        <v>7.7546312526447254</v>
      </c>
      <c r="N10" s="3">
        <f t="shared" si="1"/>
        <v>8.3362285965930791</v>
      </c>
      <c r="O10" s="3">
        <f t="shared" si="1"/>
        <v>8.9614457413375597</v>
      </c>
      <c r="P10" s="3">
        <f t="shared" si="1"/>
        <v>9.6335541719378757</v>
      </c>
      <c r="Q10" s="3">
        <f t="shared" si="1"/>
        <v>10.356070734833215</v>
      </c>
      <c r="R10" s="3">
        <f t="shared" si="1"/>
        <v>11.132776039945707</v>
      </c>
      <c r="S10" s="3">
        <f t="shared" si="1"/>
        <v>11.967734242941635</v>
      </c>
      <c r="T10" s="3">
        <f t="shared" si="1"/>
        <v>12.865314311162257</v>
      </c>
      <c r="U10" s="3">
        <f t="shared" si="1"/>
        <v>13.830212884499426</v>
      </c>
      <c r="V10" s="3">
        <f t="shared" si="1"/>
        <v>14.867478850836882</v>
      </c>
      <c r="W10" s="3">
        <f t="shared" si="1"/>
        <v>15.982539764649648</v>
      </c>
      <c r="X10" s="3">
        <f t="shared" si="1"/>
        <v>17.181230246998371</v>
      </c>
      <c r="Y10" s="3">
        <f t="shared" si="1"/>
        <v>18.469822515523248</v>
      </c>
      <c r="Z10" s="3">
        <f t="shared" si="1"/>
        <v>19.855059204187491</v>
      </c>
      <c r="AA10" s="4">
        <f t="shared" si="1"/>
        <v>21.344188644501553</v>
      </c>
    </row>
    <row r="11" spans="1:27">
      <c r="A11" s="20" t="str">
        <f>A3</f>
        <v>Stock B</v>
      </c>
      <c r="B11" s="12">
        <f t="shared" ref="B11:B13" si="2">B3*100</f>
        <v>3.5000000000000004</v>
      </c>
      <c r="C11" s="3">
        <f t="shared" ref="C11:AA11" si="3">B11*(1+$C3)</f>
        <v>3.850000000000001</v>
      </c>
      <c r="D11" s="3">
        <f t="shared" si="3"/>
        <v>4.2350000000000012</v>
      </c>
      <c r="E11" s="3">
        <f t="shared" si="3"/>
        <v>4.6585000000000019</v>
      </c>
      <c r="F11" s="3">
        <f t="shared" si="3"/>
        <v>5.1243500000000024</v>
      </c>
      <c r="G11" s="3">
        <f t="shared" si="3"/>
        <v>5.6367850000000033</v>
      </c>
      <c r="H11" s="3">
        <f t="shared" si="3"/>
        <v>6.2004635000000041</v>
      </c>
      <c r="I11" s="3">
        <f t="shared" si="3"/>
        <v>6.820509850000005</v>
      </c>
      <c r="J11" s="3">
        <f t="shared" si="3"/>
        <v>7.5025608350000059</v>
      </c>
      <c r="K11" s="3">
        <f t="shared" si="3"/>
        <v>8.2528169185000078</v>
      </c>
      <c r="L11" s="3">
        <f t="shared" si="3"/>
        <v>9.0780986103500094</v>
      </c>
      <c r="M11" s="3">
        <f t="shared" si="3"/>
        <v>9.9859084713850113</v>
      </c>
      <c r="N11" s="3">
        <f t="shared" si="3"/>
        <v>10.984499318523513</v>
      </c>
      <c r="O11" s="3">
        <f t="shared" si="3"/>
        <v>12.082949250375865</v>
      </c>
      <c r="P11" s="3">
        <f t="shared" si="3"/>
        <v>13.291244175413453</v>
      </c>
      <c r="Q11" s="3">
        <f t="shared" si="3"/>
        <v>14.620368592954799</v>
      </c>
      <c r="R11" s="3">
        <f t="shared" si="3"/>
        <v>16.082405452250281</v>
      </c>
      <c r="S11" s="3">
        <f t="shared" si="3"/>
        <v>17.690645997475311</v>
      </c>
      <c r="T11" s="3">
        <f t="shared" si="3"/>
        <v>19.459710597222845</v>
      </c>
      <c r="U11" s="3">
        <f t="shared" si="3"/>
        <v>21.405681656945131</v>
      </c>
      <c r="V11" s="3">
        <f t="shared" si="3"/>
        <v>23.546249822639645</v>
      </c>
      <c r="W11" s="3">
        <f t="shared" si="3"/>
        <v>25.900874804903612</v>
      </c>
      <c r="X11" s="3">
        <f t="shared" si="3"/>
        <v>28.490962285393977</v>
      </c>
      <c r="Y11" s="3">
        <f t="shared" si="3"/>
        <v>31.340058513933378</v>
      </c>
      <c r="Z11" s="3">
        <f t="shared" si="3"/>
        <v>34.474064365326718</v>
      </c>
      <c r="AA11" s="4">
        <f t="shared" si="3"/>
        <v>37.921470801859392</v>
      </c>
    </row>
    <row r="12" spans="1:27">
      <c r="A12" s="9" t="str">
        <f>A4</f>
        <v>Stock C</v>
      </c>
      <c r="B12" s="12">
        <f t="shared" si="2"/>
        <v>6</v>
      </c>
      <c r="C12" s="3">
        <f t="shared" ref="C12:AA12" si="4">B12*(1+$C4)</f>
        <v>6.1499999999999995</v>
      </c>
      <c r="D12" s="3">
        <f t="shared" si="4"/>
        <v>6.3037499999999991</v>
      </c>
      <c r="E12" s="3">
        <f t="shared" si="4"/>
        <v>6.4613437499999984</v>
      </c>
      <c r="F12" s="3">
        <f t="shared" si="4"/>
        <v>6.6228773437499981</v>
      </c>
      <c r="G12" s="3">
        <f t="shared" si="4"/>
        <v>6.7884492773437479</v>
      </c>
      <c r="H12" s="3">
        <f t="shared" si="4"/>
        <v>6.9581605092773406</v>
      </c>
      <c r="I12" s="3">
        <f t="shared" si="4"/>
        <v>7.1321145220092736</v>
      </c>
      <c r="J12" s="3">
        <f t="shared" si="4"/>
        <v>7.3104173850595044</v>
      </c>
      <c r="K12" s="3">
        <f t="shared" si="4"/>
        <v>7.4931778196859913</v>
      </c>
      <c r="L12" s="3">
        <f t="shared" si="4"/>
        <v>7.6805072651781403</v>
      </c>
      <c r="M12" s="3">
        <f t="shared" si="4"/>
        <v>7.8725199468075928</v>
      </c>
      <c r="N12" s="3">
        <f t="shared" si="4"/>
        <v>8.0693329454777825</v>
      </c>
      <c r="O12" s="3">
        <f t="shared" si="4"/>
        <v>8.2710662691147263</v>
      </c>
      <c r="P12" s="3">
        <f t="shared" si="4"/>
        <v>8.4778429258425945</v>
      </c>
      <c r="Q12" s="3">
        <f t="shared" si="4"/>
        <v>8.689788998988659</v>
      </c>
      <c r="R12" s="3">
        <f t="shared" si="4"/>
        <v>8.9070337239633748</v>
      </c>
      <c r="S12" s="3">
        <f t="shared" si="4"/>
        <v>9.1297095670624575</v>
      </c>
      <c r="T12" s="3">
        <f t="shared" si="4"/>
        <v>9.3579523062390173</v>
      </c>
      <c r="U12" s="3">
        <f t="shared" si="4"/>
        <v>9.5919011138949912</v>
      </c>
      <c r="V12" s="3">
        <f t="shared" si="4"/>
        <v>9.8316986417423653</v>
      </c>
      <c r="W12" s="3">
        <f t="shared" si="4"/>
        <v>10.077491107785924</v>
      </c>
      <c r="X12" s="3">
        <f t="shared" si="4"/>
        <v>10.329428385480572</v>
      </c>
      <c r="Y12" s="3">
        <f t="shared" si="4"/>
        <v>10.587664095117585</v>
      </c>
      <c r="Z12" s="3">
        <f t="shared" si="4"/>
        <v>10.852355697495524</v>
      </c>
      <c r="AA12" s="4">
        <f t="shared" si="4"/>
        <v>11.123664589932911</v>
      </c>
    </row>
    <row r="13" spans="1:27">
      <c r="A13" s="9" t="str">
        <f>A5</f>
        <v>Benchmark</v>
      </c>
      <c r="B13" s="12">
        <f t="shared" si="2"/>
        <v>7.5</v>
      </c>
      <c r="C13" s="3">
        <f t="shared" ref="C13:AA13" si="5">B13*(1+$C5)</f>
        <v>7.5</v>
      </c>
      <c r="D13" s="3">
        <f t="shared" si="5"/>
        <v>7.5</v>
      </c>
      <c r="E13" s="3">
        <f t="shared" si="5"/>
        <v>7.5</v>
      </c>
      <c r="F13" s="3">
        <f t="shared" si="5"/>
        <v>7.5</v>
      </c>
      <c r="G13" s="3">
        <f t="shared" si="5"/>
        <v>7.5</v>
      </c>
      <c r="H13" s="3">
        <f t="shared" si="5"/>
        <v>7.5</v>
      </c>
      <c r="I13" s="3">
        <f t="shared" si="5"/>
        <v>7.5</v>
      </c>
      <c r="J13" s="12">
        <f t="shared" si="5"/>
        <v>7.5</v>
      </c>
      <c r="K13" s="12">
        <f t="shared" si="5"/>
        <v>7.5</v>
      </c>
      <c r="L13" s="12">
        <f t="shared" si="5"/>
        <v>7.5</v>
      </c>
      <c r="M13" s="12">
        <f t="shared" si="5"/>
        <v>7.5</v>
      </c>
      <c r="N13" s="12">
        <f t="shared" si="5"/>
        <v>7.5</v>
      </c>
      <c r="O13" s="12">
        <f t="shared" si="5"/>
        <v>7.5</v>
      </c>
      <c r="P13" s="12">
        <f t="shared" si="5"/>
        <v>7.5</v>
      </c>
      <c r="Q13" s="12">
        <f t="shared" si="5"/>
        <v>7.5</v>
      </c>
      <c r="R13" s="12">
        <f t="shared" si="5"/>
        <v>7.5</v>
      </c>
      <c r="S13" s="12">
        <f t="shared" si="5"/>
        <v>7.5</v>
      </c>
      <c r="T13" s="12">
        <f t="shared" si="5"/>
        <v>7.5</v>
      </c>
      <c r="U13" s="12">
        <f t="shared" si="5"/>
        <v>7.5</v>
      </c>
      <c r="V13" s="12">
        <f t="shared" si="5"/>
        <v>7.5</v>
      </c>
      <c r="W13" s="3">
        <f t="shared" si="5"/>
        <v>7.5</v>
      </c>
      <c r="X13" s="3">
        <f t="shared" si="5"/>
        <v>7.5</v>
      </c>
      <c r="Y13" s="3">
        <f t="shared" si="5"/>
        <v>7.5</v>
      </c>
      <c r="Z13" s="3">
        <f t="shared" si="5"/>
        <v>7.5</v>
      </c>
      <c r="AA13" s="4">
        <f t="shared" si="5"/>
        <v>7.5</v>
      </c>
    </row>
    <row r="14" spans="1:27">
      <c r="A14" s="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7">
      <c r="A15" s="8" t="s">
        <v>25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7">
      <c r="A16" s="20" t="str">
        <f>A2</f>
        <v>Stock A</v>
      </c>
      <c r="B16" s="4">
        <f>B10/(1+$G$2)^$B$7</f>
        <v>3.3980582524271847</v>
      </c>
      <c r="C16" s="4">
        <f t="shared" ref="C16:AA16" si="6">C10/(1+$G$2)^C$7</f>
        <v>3.5465171081157512</v>
      </c>
      <c r="D16" s="4">
        <f t="shared" si="6"/>
        <v>3.7014620303149828</v>
      </c>
      <c r="E16" s="4">
        <f t="shared" si="6"/>
        <v>3.8631763908627246</v>
      </c>
      <c r="F16" s="4">
        <f t="shared" si="6"/>
        <v>4.0319559419198345</v>
      </c>
      <c r="G16" s="4">
        <f t="shared" si="6"/>
        <v>4.2081093568580785</v>
      </c>
      <c r="H16" s="4">
        <f t="shared" si="6"/>
        <v>4.3919587947790619</v>
      </c>
      <c r="I16" s="4">
        <f t="shared" si="6"/>
        <v>4.5838404896965939</v>
      </c>
      <c r="J16" s="4">
        <f t="shared" si="6"/>
        <v>4.7841053654600376</v>
      </c>
      <c r="K16" s="4">
        <f t="shared" si="6"/>
        <v>4.9931196775432429</v>
      </c>
      <c r="L16" s="4">
        <f t="shared" si="6"/>
        <v>5.2112656828728019</v>
      </c>
      <c r="M16" s="4">
        <f t="shared" si="6"/>
        <v>5.4389423389206435</v>
      </c>
      <c r="N16" s="4">
        <f t="shared" si="6"/>
        <v>5.6765660333395065</v>
      </c>
      <c r="O16" s="4">
        <f t="shared" si="6"/>
        <v>5.9245713454756972</v>
      </c>
      <c r="P16" s="4">
        <f t="shared" si="6"/>
        <v>6.1834118411518189</v>
      </c>
      <c r="Q16" s="4">
        <f t="shared" si="6"/>
        <v>6.4535609021730158</v>
      </c>
      <c r="R16" s="4">
        <f t="shared" si="6"/>
        <v>6.7355125920737784</v>
      </c>
      <c r="S16" s="4">
        <f t="shared" si="6"/>
        <v>7.0297825596886518</v>
      </c>
      <c r="T16" s="4">
        <f t="shared" si="6"/>
        <v>7.3369089821993212</v>
      </c>
      <c r="U16" s="4">
        <f t="shared" si="6"/>
        <v>7.6574535493827867</v>
      </c>
      <c r="V16" s="4">
        <f t="shared" si="6"/>
        <v>7.9920024908606759</v>
      </c>
      <c r="W16" s="4">
        <f t="shared" si="6"/>
        <v>8.3411676482283745</v>
      </c>
      <c r="X16" s="4">
        <f t="shared" si="6"/>
        <v>8.7055875940247596</v>
      </c>
      <c r="Y16" s="4">
        <f t="shared" si="6"/>
        <v>9.0859287995889488</v>
      </c>
      <c r="Z16" s="4">
        <f t="shared" si="6"/>
        <v>9.482886853939922</v>
      </c>
      <c r="AA16" s="4">
        <f t="shared" si="6"/>
        <v>9.8971877359081706</v>
      </c>
    </row>
    <row r="17" spans="1:27">
      <c r="A17" s="20" t="str">
        <f t="shared" ref="A17:A19" si="7">A3</f>
        <v>Stock B</v>
      </c>
      <c r="B17" s="4">
        <f>B11/(1+$G$2)^$B$7</f>
        <v>3.3980582524271847</v>
      </c>
      <c r="C17" s="4">
        <f t="shared" ref="C17:AA17" si="8">C11/(1+$G$2)^C$7</f>
        <v>3.6289942501649555</v>
      </c>
      <c r="D17" s="4">
        <f t="shared" si="8"/>
        <v>3.875624927360632</v>
      </c>
      <c r="E17" s="4">
        <f t="shared" si="8"/>
        <v>4.1390169127152383</v>
      </c>
      <c r="F17" s="4">
        <f t="shared" si="8"/>
        <v>4.4203093242589935</v>
      </c>
      <c r="G17" s="4">
        <f t="shared" si="8"/>
        <v>4.720718695810576</v>
      </c>
      <c r="H17" s="4">
        <f t="shared" si="8"/>
        <v>5.0415442382443043</v>
      </c>
      <c r="I17" s="4">
        <f t="shared" si="8"/>
        <v>5.3841734583191609</v>
      </c>
      <c r="J17" s="4">
        <f t="shared" si="8"/>
        <v>5.7500881593699775</v>
      </c>
      <c r="K17" s="4">
        <f t="shared" si="8"/>
        <v>6.1408708498125986</v>
      </c>
      <c r="L17" s="4">
        <f t="shared" si="8"/>
        <v>6.5582115871785041</v>
      </c>
      <c r="M17" s="4">
        <f t="shared" si="8"/>
        <v>7.0039152872780157</v>
      </c>
      <c r="N17" s="4">
        <f t="shared" si="8"/>
        <v>7.4799095301027361</v>
      </c>
      <c r="O17" s="4">
        <f t="shared" si="8"/>
        <v>7.9882528962262223</v>
      </c>
      <c r="P17" s="4">
        <f t="shared" si="8"/>
        <v>8.5311438697561606</v>
      </c>
      <c r="Q17" s="4">
        <f t="shared" si="8"/>
        <v>9.110930346341533</v>
      </c>
      <c r="R17" s="4">
        <f t="shared" si="8"/>
        <v>9.7301197873550365</v>
      </c>
      <c r="S17" s="4">
        <f t="shared" si="8"/>
        <v>10.391390064165574</v>
      </c>
      <c r="T17" s="4">
        <f t="shared" si="8"/>
        <v>11.097601039400129</v>
      </c>
      <c r="U17" s="4">
        <f t="shared" si="8"/>
        <v>11.851806935281692</v>
      </c>
      <c r="V17" s="4">
        <f t="shared" si="8"/>
        <v>12.657269542533848</v>
      </c>
      <c r="W17" s="4">
        <f t="shared" si="8"/>
        <v>13.517472326977895</v>
      </c>
      <c r="X17" s="4">
        <f t="shared" si="8"/>
        <v>14.436135494830763</v>
      </c>
      <c r="Y17" s="4">
        <f t="shared" si="8"/>
        <v>15.417232081858101</v>
      </c>
      <c r="Z17" s="4">
        <f t="shared" si="8"/>
        <v>16.465005135964962</v>
      </c>
      <c r="AA17" s="4">
        <f t="shared" si="8"/>
        <v>17.583986067535395</v>
      </c>
    </row>
    <row r="18" spans="1:27">
      <c r="A18" s="20" t="str">
        <f t="shared" si="7"/>
        <v>Stock C</v>
      </c>
      <c r="B18" s="4">
        <f>B12/(1+$G$2)^$B$7</f>
        <v>5.825242718446602</v>
      </c>
      <c r="C18" s="4">
        <f t="shared" ref="C18:AA18" si="9">C12/(1+$G$2)^C$7</f>
        <v>5.7969648411725894</v>
      </c>
      <c r="D18" s="4">
        <f t="shared" si="9"/>
        <v>5.7688242351474788</v>
      </c>
      <c r="E18" s="4">
        <f t="shared" si="9"/>
        <v>5.7408202340059864</v>
      </c>
      <c r="F18" s="4">
        <f t="shared" si="9"/>
        <v>5.712952174617608</v>
      </c>
      <c r="G18" s="4">
        <f t="shared" si="9"/>
        <v>5.6852193970709193</v>
      </c>
      <c r="H18" s="4">
        <f t="shared" si="9"/>
        <v>5.6576212446579532</v>
      </c>
      <c r="I18" s="4">
        <f t="shared" si="9"/>
        <v>5.6301570638586425</v>
      </c>
      <c r="J18" s="4">
        <f t="shared" si="9"/>
        <v>5.6028262043253472</v>
      </c>
      <c r="K18" s="4">
        <f t="shared" si="9"/>
        <v>5.575628018867457</v>
      </c>
      <c r="L18" s="4">
        <f t="shared" si="9"/>
        <v>5.5485618634360607</v>
      </c>
      <c r="M18" s="4">
        <f t="shared" si="9"/>
        <v>5.5216270971087011</v>
      </c>
      <c r="N18" s="4">
        <f t="shared" si="9"/>
        <v>5.494823082074193</v>
      </c>
      <c r="O18" s="4">
        <f t="shared" si="9"/>
        <v>5.4681491836175216</v>
      </c>
      <c r="P18" s="4">
        <f t="shared" si="9"/>
        <v>5.4416047701048145</v>
      </c>
      <c r="Q18" s="4">
        <f t="shared" si="9"/>
        <v>5.4151892129683841</v>
      </c>
      <c r="R18" s="4">
        <f t="shared" si="9"/>
        <v>5.3889018866918379</v>
      </c>
      <c r="S18" s="4">
        <f t="shared" si="9"/>
        <v>5.3627421687952745</v>
      </c>
      <c r="T18" s="4">
        <f t="shared" si="9"/>
        <v>5.3367094398205399</v>
      </c>
      <c r="U18" s="4">
        <f t="shared" si="9"/>
        <v>5.3108030833165554</v>
      </c>
      <c r="V18" s="4">
        <f t="shared" si="9"/>
        <v>5.2850224858247277</v>
      </c>
      <c r="W18" s="4">
        <f t="shared" si="9"/>
        <v>5.259367036864413</v>
      </c>
      <c r="X18" s="4">
        <f t="shared" si="9"/>
        <v>5.2338361289184689</v>
      </c>
      <c r="Y18" s="4">
        <f t="shared" si="9"/>
        <v>5.2084291574188653</v>
      </c>
      <c r="Z18" s="4">
        <f t="shared" si="9"/>
        <v>5.1831455207323653</v>
      </c>
      <c r="AA18" s="4">
        <f t="shared" si="9"/>
        <v>5.1579846201462844</v>
      </c>
    </row>
    <row r="19" spans="1:27">
      <c r="A19" s="20" t="str">
        <f t="shared" si="7"/>
        <v>Benchmark</v>
      </c>
      <c r="B19" s="4">
        <f>B13/(1+$G$2)^$B$7</f>
        <v>7.2815533980582519</v>
      </c>
      <c r="C19" s="4">
        <f t="shared" ref="C19:AA19" si="10">C13/(1+$G$2)^C$7</f>
        <v>7.0694693185031579</v>
      </c>
      <c r="D19" s="4">
        <f t="shared" si="10"/>
        <v>6.8635624451486965</v>
      </c>
      <c r="E19" s="4">
        <f t="shared" si="10"/>
        <v>6.6636528593676676</v>
      </c>
      <c r="F19" s="4">
        <f t="shared" si="10"/>
        <v>6.4695658828812306</v>
      </c>
      <c r="G19" s="4">
        <f t="shared" si="10"/>
        <v>6.2811319251274078</v>
      </c>
      <c r="H19" s="4">
        <f t="shared" si="10"/>
        <v>6.0981863350751535</v>
      </c>
      <c r="I19" s="4">
        <f t="shared" si="10"/>
        <v>5.9205692573545186</v>
      </c>
      <c r="J19" s="7">
        <f t="shared" si="10"/>
        <v>5.7481254925772021</v>
      </c>
      <c r="K19" s="7">
        <f t="shared" si="10"/>
        <v>5.5807043617254388</v>
      </c>
      <c r="L19" s="7">
        <f t="shared" si="10"/>
        <v>5.4181595744907174</v>
      </c>
      <c r="M19" s="7">
        <f t="shared" si="10"/>
        <v>5.2603491014472992</v>
      </c>
      <c r="N19" s="7">
        <f t="shared" si="10"/>
        <v>5.1071350499488339</v>
      </c>
      <c r="O19" s="7">
        <f t="shared" si="10"/>
        <v>4.958383543639644</v>
      </c>
      <c r="P19" s="7">
        <f t="shared" si="10"/>
        <v>4.8139646054753822</v>
      </c>
      <c r="Q19" s="7">
        <f t="shared" si="10"/>
        <v>4.6737520441508575</v>
      </c>
      <c r="R19" s="7">
        <f t="shared" si="10"/>
        <v>4.5376233438357838</v>
      </c>
      <c r="S19" s="7">
        <f t="shared" si="10"/>
        <v>4.4054595571221205</v>
      </c>
      <c r="T19" s="7">
        <f t="shared" si="10"/>
        <v>4.2771452010894375</v>
      </c>
      <c r="U19" s="7">
        <f t="shared" si="10"/>
        <v>4.1525681563975123</v>
      </c>
      <c r="V19" s="7">
        <f t="shared" si="10"/>
        <v>4.0316195693179733</v>
      </c>
      <c r="W19" s="4">
        <f t="shared" si="10"/>
        <v>3.9141937566193916</v>
      </c>
      <c r="X19" s="4">
        <f t="shared" si="10"/>
        <v>3.8001881132227098</v>
      </c>
      <c r="Y19" s="4">
        <f t="shared" si="10"/>
        <v>3.689503022546321</v>
      </c>
      <c r="Z19" s="4">
        <f t="shared" si="10"/>
        <v>3.5820417694624473</v>
      </c>
      <c r="AA19" s="4">
        <f t="shared" si="10"/>
        <v>3.4777104557887832</v>
      </c>
    </row>
    <row r="20" spans="1:27" ht="12" customHeight="1">
      <c r="A20" s="20"/>
      <c r="B20" s="4"/>
      <c r="C20" s="4"/>
      <c r="D20" s="4"/>
      <c r="E20" s="4"/>
      <c r="F20" s="4"/>
      <c r="G20" s="4"/>
      <c r="H20" s="4"/>
      <c r="I20" s="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</row>
    <row r="21" spans="1:27">
      <c r="A21" s="8" t="s">
        <v>30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7">
      <c r="A22" s="20" t="str">
        <f>A2</f>
        <v>Stock A</v>
      </c>
      <c r="B22" s="4">
        <f>B10/100*$D$2</f>
        <v>1750.0000000000002</v>
      </c>
      <c r="C22" s="4">
        <f t="shared" ref="C22:T22" si="11">C10/100*$D$2</f>
        <v>1881.25</v>
      </c>
      <c r="D22" s="4">
        <f t="shared" si="11"/>
        <v>2022.34375</v>
      </c>
      <c r="E22" s="4">
        <f t="shared" si="11"/>
        <v>2174.01953125</v>
      </c>
      <c r="F22" s="4">
        <f t="shared" si="11"/>
        <v>2337.0709960937502</v>
      </c>
      <c r="G22" s="4">
        <f t="shared" si="11"/>
        <v>2512.3513208007807</v>
      </c>
      <c r="H22" s="4">
        <f t="shared" si="11"/>
        <v>2700.7776698608391</v>
      </c>
      <c r="I22" s="4">
        <f t="shared" si="11"/>
        <v>2903.3359951004022</v>
      </c>
      <c r="J22" s="4">
        <f t="shared" si="11"/>
        <v>3121.0861947329317</v>
      </c>
      <c r="K22" s="4">
        <f t="shared" si="11"/>
        <v>3355.1676593379016</v>
      </c>
      <c r="L22" s="4">
        <f t="shared" si="11"/>
        <v>3606.8052337882441</v>
      </c>
      <c r="M22" s="4">
        <f t="shared" si="11"/>
        <v>3877.3156263223627</v>
      </c>
      <c r="N22" s="4">
        <f t="shared" si="11"/>
        <v>4168.1142982965393</v>
      </c>
      <c r="O22" s="4">
        <f t="shared" si="11"/>
        <v>4480.7228706687793</v>
      </c>
      <c r="P22" s="4">
        <f t="shared" si="11"/>
        <v>4816.7770859689381</v>
      </c>
      <c r="Q22" s="4">
        <f t="shared" si="11"/>
        <v>5178.0353674166081</v>
      </c>
      <c r="R22" s="4">
        <f t="shared" si="11"/>
        <v>5566.3880199728537</v>
      </c>
      <c r="S22" s="4">
        <f t="shared" si="11"/>
        <v>5983.8671214708174</v>
      </c>
      <c r="T22" s="4">
        <f t="shared" si="11"/>
        <v>6432.6571555811288</v>
      </c>
      <c r="U22" s="4">
        <f t="shared" ref="U22:AA22" si="12">U10/100*$D$2</f>
        <v>6915.1064422497129</v>
      </c>
      <c r="V22" s="4">
        <f t="shared" si="12"/>
        <v>7433.739425418441</v>
      </c>
      <c r="W22" s="4">
        <f t="shared" si="12"/>
        <v>7991.2698823248238</v>
      </c>
      <c r="X22" s="4">
        <f t="shared" si="12"/>
        <v>8590.6151234991867</v>
      </c>
      <c r="Y22" s="4">
        <f t="shared" si="12"/>
        <v>9234.9112577616252</v>
      </c>
      <c r="Z22" s="4">
        <f t="shared" si="12"/>
        <v>9927.5296020937458</v>
      </c>
      <c r="AA22" s="4">
        <f t="shared" si="12"/>
        <v>10672.094322250776</v>
      </c>
    </row>
    <row r="23" spans="1:27">
      <c r="A23" s="20" t="str">
        <f t="shared" ref="A23:A25" si="13">A3</f>
        <v>Stock B</v>
      </c>
      <c r="B23" s="4">
        <f>B11/100*$D$3</f>
        <v>1750.0000000000002</v>
      </c>
      <c r="C23" s="4">
        <f t="shared" ref="C23:T23" si="14">C11/100*$D$3</f>
        <v>1925.0000000000002</v>
      </c>
      <c r="D23" s="4">
        <f t="shared" si="14"/>
        <v>2117.5000000000005</v>
      </c>
      <c r="E23" s="4">
        <f t="shared" si="14"/>
        <v>2329.2500000000009</v>
      </c>
      <c r="F23" s="4">
        <f t="shared" si="14"/>
        <v>2562.1750000000011</v>
      </c>
      <c r="G23" s="4">
        <f t="shared" si="14"/>
        <v>2818.3925000000017</v>
      </c>
      <c r="H23" s="4">
        <f t="shared" si="14"/>
        <v>3100.2317500000022</v>
      </c>
      <c r="I23" s="4">
        <f t="shared" si="14"/>
        <v>3410.2549250000025</v>
      </c>
      <c r="J23" s="4">
        <f t="shared" si="14"/>
        <v>3751.2804175000033</v>
      </c>
      <c r="K23" s="4">
        <f t="shared" si="14"/>
        <v>4126.4084592500039</v>
      </c>
      <c r="L23" s="4">
        <f t="shared" si="14"/>
        <v>4539.0493051750045</v>
      </c>
      <c r="M23" s="4">
        <f t="shared" si="14"/>
        <v>4992.9542356925058</v>
      </c>
      <c r="N23" s="4">
        <f t="shared" si="14"/>
        <v>5492.2496592617572</v>
      </c>
      <c r="O23" s="4">
        <f t="shared" si="14"/>
        <v>6041.4746251879333</v>
      </c>
      <c r="P23" s="4">
        <f t="shared" si="14"/>
        <v>6645.6220877067262</v>
      </c>
      <c r="Q23" s="4">
        <f t="shared" si="14"/>
        <v>7310.1842964773996</v>
      </c>
      <c r="R23" s="4">
        <f t="shared" si="14"/>
        <v>8041.2027261251405</v>
      </c>
      <c r="S23" s="4">
        <f t="shared" si="14"/>
        <v>8845.3229987376544</v>
      </c>
      <c r="T23" s="4">
        <f t="shared" si="14"/>
        <v>9729.8552986114228</v>
      </c>
      <c r="U23" s="4">
        <f t="shared" ref="U23:AA23" si="15">U11/100*$D$3</f>
        <v>10702.840828472565</v>
      </c>
      <c r="V23" s="4">
        <f t="shared" si="15"/>
        <v>11773.124911319823</v>
      </c>
      <c r="W23" s="4">
        <f t="shared" si="15"/>
        <v>12950.437402451806</v>
      </c>
      <c r="X23" s="4">
        <f t="shared" si="15"/>
        <v>14245.481142696988</v>
      </c>
      <c r="Y23" s="4">
        <f t="shared" si="15"/>
        <v>15670.029256966689</v>
      </c>
      <c r="Z23" s="4">
        <f t="shared" si="15"/>
        <v>17237.032182663359</v>
      </c>
      <c r="AA23" s="4">
        <f t="shared" si="15"/>
        <v>18960.735400929694</v>
      </c>
    </row>
    <row r="24" spans="1:27">
      <c r="A24" s="20" t="str">
        <f t="shared" si="13"/>
        <v>Stock C</v>
      </c>
      <c r="B24" s="4">
        <f>B12/100*$D$4</f>
        <v>3000</v>
      </c>
      <c r="C24" s="4">
        <f t="shared" ref="C24:T24" si="16">C12/100*$D$4</f>
        <v>3074.9999999999995</v>
      </c>
      <c r="D24" s="4">
        <f t="shared" si="16"/>
        <v>3151.875</v>
      </c>
      <c r="E24" s="4">
        <f t="shared" si="16"/>
        <v>3230.6718749999991</v>
      </c>
      <c r="F24" s="4">
        <f t="shared" si="16"/>
        <v>3311.4386718749993</v>
      </c>
      <c r="G24" s="4">
        <f t="shared" si="16"/>
        <v>3394.2246386718743</v>
      </c>
      <c r="H24" s="4">
        <f t="shared" si="16"/>
        <v>3479.0802546386703</v>
      </c>
      <c r="I24" s="4">
        <f t="shared" si="16"/>
        <v>3566.057261004637</v>
      </c>
      <c r="J24" s="4">
        <f t="shared" si="16"/>
        <v>3655.2086925297522</v>
      </c>
      <c r="K24" s="4">
        <f t="shared" si="16"/>
        <v>3746.5889098429952</v>
      </c>
      <c r="L24" s="4">
        <f t="shared" si="16"/>
        <v>3840.2536325890705</v>
      </c>
      <c r="M24" s="4">
        <f t="shared" si="16"/>
        <v>3936.2599734037967</v>
      </c>
      <c r="N24" s="4">
        <f t="shared" si="16"/>
        <v>4034.6664727388911</v>
      </c>
      <c r="O24" s="4">
        <f t="shared" si="16"/>
        <v>4135.5331345573632</v>
      </c>
      <c r="P24" s="4">
        <f t="shared" si="16"/>
        <v>4238.9214629212975</v>
      </c>
      <c r="Q24" s="4">
        <f t="shared" si="16"/>
        <v>4344.8944994943295</v>
      </c>
      <c r="R24" s="4">
        <f t="shared" si="16"/>
        <v>4453.5168619816868</v>
      </c>
      <c r="S24" s="4">
        <f t="shared" si="16"/>
        <v>4564.8547835312293</v>
      </c>
      <c r="T24" s="4">
        <f t="shared" si="16"/>
        <v>4678.976153119509</v>
      </c>
      <c r="U24" s="4">
        <f t="shared" ref="U24:AA24" si="17">U12/100*$D$4</f>
        <v>4795.950556947495</v>
      </c>
      <c r="V24" s="4">
        <f t="shared" si="17"/>
        <v>4915.8493208711825</v>
      </c>
      <c r="W24" s="4">
        <f t="shared" si="17"/>
        <v>5038.7455538929617</v>
      </c>
      <c r="X24" s="4">
        <f t="shared" si="17"/>
        <v>5164.7141927402854</v>
      </c>
      <c r="Y24" s="4">
        <f t="shared" si="17"/>
        <v>5293.8320475587925</v>
      </c>
      <c r="Z24" s="4">
        <f t="shared" si="17"/>
        <v>5426.1778487477613</v>
      </c>
      <c r="AA24" s="4">
        <f t="shared" si="17"/>
        <v>5561.8322949664553</v>
      </c>
    </row>
    <row r="25" spans="1:27">
      <c r="A25" s="20" t="str">
        <f t="shared" si="13"/>
        <v>Benchmark</v>
      </c>
      <c r="B25" s="4">
        <f>B13/100*$D$5</f>
        <v>3750</v>
      </c>
      <c r="C25" s="4">
        <f t="shared" ref="C25:T25" si="18">C13/100*$D$5</f>
        <v>3750</v>
      </c>
      <c r="D25" s="4">
        <f t="shared" si="18"/>
        <v>3750</v>
      </c>
      <c r="E25" s="4">
        <f t="shared" si="18"/>
        <v>3750</v>
      </c>
      <c r="F25" s="4">
        <f t="shared" si="18"/>
        <v>3750</v>
      </c>
      <c r="G25" s="4">
        <f t="shared" si="18"/>
        <v>3750</v>
      </c>
      <c r="H25" s="4">
        <f t="shared" si="18"/>
        <v>3750</v>
      </c>
      <c r="I25" s="4">
        <f t="shared" si="18"/>
        <v>3750</v>
      </c>
      <c r="J25" s="4">
        <f t="shared" si="18"/>
        <v>3750</v>
      </c>
      <c r="K25" s="4">
        <f t="shared" si="18"/>
        <v>3750</v>
      </c>
      <c r="L25" s="4">
        <f t="shared" si="18"/>
        <v>3750</v>
      </c>
      <c r="M25" s="4">
        <f t="shared" si="18"/>
        <v>3750</v>
      </c>
      <c r="N25" s="4">
        <f t="shared" si="18"/>
        <v>3750</v>
      </c>
      <c r="O25" s="4">
        <f t="shared" si="18"/>
        <v>3750</v>
      </c>
      <c r="P25" s="4">
        <f t="shared" si="18"/>
        <v>3750</v>
      </c>
      <c r="Q25" s="4">
        <f t="shared" si="18"/>
        <v>3750</v>
      </c>
      <c r="R25" s="4">
        <f t="shared" si="18"/>
        <v>3750</v>
      </c>
      <c r="S25" s="4">
        <f t="shared" si="18"/>
        <v>3750</v>
      </c>
      <c r="T25" s="4">
        <f t="shared" si="18"/>
        <v>3750</v>
      </c>
      <c r="U25" s="4">
        <f t="shared" ref="U25:AA25" si="19">U13/100*$D$5</f>
        <v>3750</v>
      </c>
      <c r="V25" s="4">
        <f t="shared" si="19"/>
        <v>3750</v>
      </c>
      <c r="W25" s="4">
        <f t="shared" si="19"/>
        <v>3750</v>
      </c>
      <c r="X25" s="4">
        <f t="shared" si="19"/>
        <v>3750</v>
      </c>
      <c r="Y25" s="4">
        <f t="shared" si="19"/>
        <v>3750</v>
      </c>
      <c r="Z25" s="4">
        <f t="shared" si="19"/>
        <v>3750</v>
      </c>
      <c r="AA25" s="4">
        <f t="shared" si="19"/>
        <v>3750</v>
      </c>
    </row>
    <row r="26" spans="1:27">
      <c r="A26" s="2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8" t="s">
        <v>29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7">
      <c r="A28" s="20" t="str">
        <f>A2</f>
        <v>Stock A</v>
      </c>
      <c r="B28" s="4">
        <f t="shared" ref="B28" si="20">B16/100*$D$2</f>
        <v>1699.0291262135925</v>
      </c>
      <c r="C28" s="4">
        <f t="shared" ref="C28:AA28" si="21">C16/100*$D$2</f>
        <v>1773.2585540578757</v>
      </c>
      <c r="D28" s="4">
        <f t="shared" si="21"/>
        <v>1850.7310151574916</v>
      </c>
      <c r="E28" s="4">
        <f t="shared" si="21"/>
        <v>1931.588195431362</v>
      </c>
      <c r="F28" s="4">
        <f t="shared" si="21"/>
        <v>2015.9779709599175</v>
      </c>
      <c r="G28" s="4">
        <f t="shared" si="21"/>
        <v>2104.0546784290395</v>
      </c>
      <c r="H28" s="4">
        <f t="shared" si="21"/>
        <v>2195.9793973895312</v>
      </c>
      <c r="I28" s="4">
        <f t="shared" si="21"/>
        <v>2291.920244848297</v>
      </c>
      <c r="J28" s="4">
        <f t="shared" si="21"/>
        <v>2392.0526827300187</v>
      </c>
      <c r="K28" s="4">
        <f t="shared" si="21"/>
        <v>2496.5598387716213</v>
      </c>
      <c r="L28" s="4">
        <f t="shared" si="21"/>
        <v>2605.6328414364007</v>
      </c>
      <c r="M28" s="4">
        <f t="shared" si="21"/>
        <v>2719.471169460322</v>
      </c>
      <c r="N28" s="4">
        <f t="shared" si="21"/>
        <v>2838.2830166697531</v>
      </c>
      <c r="O28" s="4">
        <f t="shared" si="21"/>
        <v>2962.2856727378485</v>
      </c>
      <c r="P28" s="4">
        <f t="shared" si="21"/>
        <v>3091.7059205759092</v>
      </c>
      <c r="Q28" s="4">
        <f t="shared" si="21"/>
        <v>3226.7804510865076</v>
      </c>
      <c r="R28" s="4">
        <f t="shared" si="21"/>
        <v>3367.7562960368891</v>
      </c>
      <c r="S28" s="4">
        <f t="shared" si="21"/>
        <v>3514.8912798443262</v>
      </c>
      <c r="T28" s="4">
        <f t="shared" si="21"/>
        <v>3668.4544910996606</v>
      </c>
      <c r="U28" s="4">
        <f t="shared" si="21"/>
        <v>3828.7267746913935</v>
      </c>
      <c r="V28" s="4">
        <f t="shared" si="21"/>
        <v>3996.0012454303383</v>
      </c>
      <c r="W28" s="4">
        <f t="shared" si="21"/>
        <v>4170.5838241141873</v>
      </c>
      <c r="X28" s="4">
        <f t="shared" si="21"/>
        <v>4352.7937970123794</v>
      </c>
      <c r="Y28" s="4">
        <f t="shared" si="21"/>
        <v>4542.964399794475</v>
      </c>
      <c r="Z28" s="4">
        <f t="shared" si="21"/>
        <v>4741.4434269699605</v>
      </c>
      <c r="AA28" s="4">
        <f t="shared" si="21"/>
        <v>4948.593867954085</v>
      </c>
    </row>
    <row r="29" spans="1:27">
      <c r="A29" s="20" t="str">
        <f t="shared" ref="A29:A31" si="22">A3</f>
        <v>Stock B</v>
      </c>
      <c r="B29" s="4">
        <f t="shared" ref="B29" si="23">B17/100*$D$3</f>
        <v>1699.0291262135925</v>
      </c>
      <c r="C29" s="4">
        <f t="shared" ref="C29:AA29" si="24">C17/100*$D$3</f>
        <v>1814.4971250824776</v>
      </c>
      <c r="D29" s="4">
        <f t="shared" si="24"/>
        <v>1937.8124636803159</v>
      </c>
      <c r="E29" s="4">
        <f t="shared" si="24"/>
        <v>2069.5084563576193</v>
      </c>
      <c r="F29" s="4">
        <f t="shared" si="24"/>
        <v>2210.1546621294965</v>
      </c>
      <c r="G29" s="4">
        <f t="shared" si="24"/>
        <v>2360.3593479052879</v>
      </c>
      <c r="H29" s="4">
        <f t="shared" si="24"/>
        <v>2520.7721191221522</v>
      </c>
      <c r="I29" s="4">
        <f t="shared" si="24"/>
        <v>2692.0867291595805</v>
      </c>
      <c r="J29" s="4">
        <f t="shared" si="24"/>
        <v>2875.0440796849889</v>
      </c>
      <c r="K29" s="4">
        <f t="shared" si="24"/>
        <v>3070.4354249062994</v>
      </c>
      <c r="L29" s="4">
        <f t="shared" si="24"/>
        <v>3279.1057935892522</v>
      </c>
      <c r="M29" s="4">
        <f t="shared" si="24"/>
        <v>3501.957643639008</v>
      </c>
      <c r="N29" s="4">
        <f t="shared" si="24"/>
        <v>3739.9547650513682</v>
      </c>
      <c r="O29" s="4">
        <f t="shared" si="24"/>
        <v>3994.1264481131111</v>
      </c>
      <c r="P29" s="4">
        <f t="shared" si="24"/>
        <v>4265.5719348780804</v>
      </c>
      <c r="Q29" s="4">
        <f t="shared" si="24"/>
        <v>4555.4651731707672</v>
      </c>
      <c r="R29" s="4">
        <f t="shared" si="24"/>
        <v>4865.0598936775177</v>
      </c>
      <c r="S29" s="4">
        <f t="shared" si="24"/>
        <v>5195.6950320827864</v>
      </c>
      <c r="T29" s="4">
        <f t="shared" si="24"/>
        <v>5548.8005197000648</v>
      </c>
      <c r="U29" s="4">
        <f t="shared" si="24"/>
        <v>5925.9034676408455</v>
      </c>
      <c r="V29" s="4">
        <f t="shared" si="24"/>
        <v>6328.634771266924</v>
      </c>
      <c r="W29" s="4">
        <f t="shared" si="24"/>
        <v>6758.7361634889476</v>
      </c>
      <c r="X29" s="4">
        <f t="shared" si="24"/>
        <v>7218.0677474153808</v>
      </c>
      <c r="Y29" s="4">
        <f t="shared" si="24"/>
        <v>7708.6160409290505</v>
      </c>
      <c r="Z29" s="4">
        <f t="shared" si="24"/>
        <v>8232.5025679824812</v>
      </c>
      <c r="AA29" s="4">
        <f t="shared" si="24"/>
        <v>8791.9930337676979</v>
      </c>
    </row>
    <row r="30" spans="1:27">
      <c r="A30" s="20" t="str">
        <f t="shared" si="22"/>
        <v>Stock C</v>
      </c>
      <c r="B30" s="4">
        <f t="shared" ref="B30" si="25">B18/100*$D$4</f>
        <v>2912.6213592233012</v>
      </c>
      <c r="C30" s="4">
        <f t="shared" ref="C30:AA30" si="26">C18/100*$D$4</f>
        <v>2898.4824205862947</v>
      </c>
      <c r="D30" s="4">
        <f t="shared" si="26"/>
        <v>2884.4121175737396</v>
      </c>
      <c r="E30" s="4">
        <f t="shared" si="26"/>
        <v>2870.410117002993</v>
      </c>
      <c r="F30" s="4">
        <f t="shared" si="26"/>
        <v>2856.4760873088039</v>
      </c>
      <c r="G30" s="4">
        <f t="shared" si="26"/>
        <v>2842.6096985354598</v>
      </c>
      <c r="H30" s="4">
        <f t="shared" si="26"/>
        <v>2828.8106223289765</v>
      </c>
      <c r="I30" s="4">
        <f t="shared" si="26"/>
        <v>2815.0785319293209</v>
      </c>
      <c r="J30" s="4">
        <f t="shared" si="26"/>
        <v>2801.4131021626736</v>
      </c>
      <c r="K30" s="4">
        <f t="shared" si="26"/>
        <v>2787.8140094337282</v>
      </c>
      <c r="L30" s="4">
        <f t="shared" si="26"/>
        <v>2774.2809317180304</v>
      </c>
      <c r="M30" s="4">
        <f t="shared" si="26"/>
        <v>2760.8135485543507</v>
      </c>
      <c r="N30" s="4">
        <f t="shared" si="26"/>
        <v>2747.4115410370969</v>
      </c>
      <c r="O30" s="4">
        <f t="shared" si="26"/>
        <v>2734.0745918087609</v>
      </c>
      <c r="P30" s="4">
        <f t="shared" si="26"/>
        <v>2720.8023850524073</v>
      </c>
      <c r="Q30" s="4">
        <f t="shared" si="26"/>
        <v>2707.5946064841919</v>
      </c>
      <c r="R30" s="4">
        <f t="shared" si="26"/>
        <v>2694.4509433459189</v>
      </c>
      <c r="S30" s="4">
        <f t="shared" si="26"/>
        <v>2681.3710843976373</v>
      </c>
      <c r="T30" s="4">
        <f t="shared" si="26"/>
        <v>2668.35471991027</v>
      </c>
      <c r="U30" s="4">
        <f t="shared" si="26"/>
        <v>2655.4015416582774</v>
      </c>
      <c r="V30" s="4">
        <f t="shared" si="26"/>
        <v>2642.5112429123642</v>
      </c>
      <c r="W30" s="4">
        <f t="shared" si="26"/>
        <v>2629.6835184322067</v>
      </c>
      <c r="X30" s="4">
        <f t="shared" si="26"/>
        <v>2616.9180644592343</v>
      </c>
      <c r="Y30" s="4">
        <f t="shared" si="26"/>
        <v>2604.2145787094328</v>
      </c>
      <c r="Z30" s="4">
        <f t="shared" si="26"/>
        <v>2591.572760366183</v>
      </c>
      <c r="AA30" s="4">
        <f t="shared" si="26"/>
        <v>2578.9923100731421</v>
      </c>
    </row>
    <row r="31" spans="1:27">
      <c r="A31" s="20" t="str">
        <f t="shared" si="22"/>
        <v>Benchmark</v>
      </c>
      <c r="B31" s="4">
        <f t="shared" ref="B31" si="27">B19/100*$D$5</f>
        <v>3640.7766990291261</v>
      </c>
      <c r="C31" s="4">
        <f t="shared" ref="C31:AA31" si="28">C19/100*$D$5</f>
        <v>3534.7346592515787</v>
      </c>
      <c r="D31" s="4">
        <f t="shared" si="28"/>
        <v>3431.7812225743482</v>
      </c>
      <c r="E31" s="4">
        <f t="shared" si="28"/>
        <v>3331.8264296838338</v>
      </c>
      <c r="F31" s="4">
        <f t="shared" si="28"/>
        <v>3234.7829414406151</v>
      </c>
      <c r="G31" s="4">
        <f t="shared" si="28"/>
        <v>3140.5659625637036</v>
      </c>
      <c r="H31" s="4">
        <f t="shared" si="28"/>
        <v>3049.0931675375768</v>
      </c>
      <c r="I31" s="4">
        <f t="shared" si="28"/>
        <v>2960.2846286772592</v>
      </c>
      <c r="J31" s="4">
        <f t="shared" si="28"/>
        <v>2874.0627462886014</v>
      </c>
      <c r="K31" s="4">
        <f t="shared" si="28"/>
        <v>2790.3521808627193</v>
      </c>
      <c r="L31" s="4">
        <f t="shared" si="28"/>
        <v>2709.0797872453591</v>
      </c>
      <c r="M31" s="4">
        <f t="shared" si="28"/>
        <v>2630.1745507236496</v>
      </c>
      <c r="N31" s="4">
        <f t="shared" si="28"/>
        <v>2553.5675249744172</v>
      </c>
      <c r="O31" s="4">
        <f t="shared" si="28"/>
        <v>2479.191771819822</v>
      </c>
      <c r="P31" s="4">
        <f t="shared" si="28"/>
        <v>2406.982302737691</v>
      </c>
      <c r="Q31" s="4">
        <f t="shared" si="28"/>
        <v>2336.8760220754289</v>
      </c>
      <c r="R31" s="4">
        <f t="shared" si="28"/>
        <v>2268.811671917892</v>
      </c>
      <c r="S31" s="4">
        <f t="shared" si="28"/>
        <v>2202.7297785610604</v>
      </c>
      <c r="T31" s="4">
        <f t="shared" si="28"/>
        <v>2138.5726005447191</v>
      </c>
      <c r="U31" s="4">
        <f t="shared" si="28"/>
        <v>2076.2840781987561</v>
      </c>
      <c r="V31" s="4">
        <f t="shared" si="28"/>
        <v>2015.8097846589867</v>
      </c>
      <c r="W31" s="4">
        <f t="shared" si="28"/>
        <v>1957.0968783096957</v>
      </c>
      <c r="X31" s="4">
        <f t="shared" si="28"/>
        <v>1900.094056611355</v>
      </c>
      <c r="Y31" s="4">
        <f t="shared" si="28"/>
        <v>1844.7515112731605</v>
      </c>
      <c r="Z31" s="4">
        <f t="shared" si="28"/>
        <v>1791.0208847312238</v>
      </c>
      <c r="AA31" s="4">
        <f t="shared" si="28"/>
        <v>1738.8552278943914</v>
      </c>
    </row>
    <row r="32" spans="1:27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ht="12" customHeight="1">
      <c r="A33" s="2" t="s">
        <v>26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7">
      <c r="A34" s="4" t="str">
        <f>A2</f>
        <v>Stock A</v>
      </c>
      <c r="B34" s="4">
        <f>B2*D2</f>
        <v>1750.0000000000002</v>
      </c>
      <c r="C34" s="4">
        <f t="shared" ref="C34:AA34" si="29">B34+C10/100*$D$2</f>
        <v>3631.25</v>
      </c>
      <c r="D34" s="4">
        <f t="shared" si="29"/>
        <v>5653.59375</v>
      </c>
      <c r="E34" s="4">
        <f t="shared" si="29"/>
        <v>7827.61328125</v>
      </c>
      <c r="F34" s="4">
        <f t="shared" si="29"/>
        <v>10164.684277343749</v>
      </c>
      <c r="G34" s="4">
        <f t="shared" si="29"/>
        <v>12677.03559814453</v>
      </c>
      <c r="H34" s="4">
        <f t="shared" si="29"/>
        <v>15377.81326800537</v>
      </c>
      <c r="I34" s="4">
        <f t="shared" si="29"/>
        <v>18281.14926310577</v>
      </c>
      <c r="J34" s="4">
        <f t="shared" si="29"/>
        <v>21402.235457838702</v>
      </c>
      <c r="K34" s="4">
        <f t="shared" si="29"/>
        <v>24757.403117176604</v>
      </c>
      <c r="L34" s="4">
        <f t="shared" si="29"/>
        <v>28364.208350964847</v>
      </c>
      <c r="M34" s="4">
        <f t="shared" si="29"/>
        <v>32241.523977287208</v>
      </c>
      <c r="N34" s="4">
        <f t="shared" si="29"/>
        <v>36409.638275583748</v>
      </c>
      <c r="O34" s="4">
        <f t="shared" si="29"/>
        <v>40890.36114625253</v>
      </c>
      <c r="P34" s="4">
        <f t="shared" si="29"/>
        <v>45707.13823222147</v>
      </c>
      <c r="Q34" s="4">
        <f t="shared" si="29"/>
        <v>50885.173599638081</v>
      </c>
      <c r="R34" s="4">
        <f t="shared" si="29"/>
        <v>56451.561619610933</v>
      </c>
      <c r="S34" s="4">
        <f t="shared" si="29"/>
        <v>62435.428741081749</v>
      </c>
      <c r="T34" s="4">
        <f t="shared" si="29"/>
        <v>68868.085896662873</v>
      </c>
      <c r="U34" s="4">
        <f t="shared" si="29"/>
        <v>75783.192338912588</v>
      </c>
      <c r="V34" s="4">
        <f t="shared" si="29"/>
        <v>83216.931764331035</v>
      </c>
      <c r="W34" s="4">
        <f t="shared" si="29"/>
        <v>91208.201646655856</v>
      </c>
      <c r="X34" s="4">
        <f t="shared" si="29"/>
        <v>99798.816770155041</v>
      </c>
      <c r="Y34" s="4">
        <f t="shared" si="29"/>
        <v>109033.72802791666</v>
      </c>
      <c r="Z34" s="4">
        <f t="shared" si="29"/>
        <v>118961.2576300104</v>
      </c>
      <c r="AA34" s="4">
        <f t="shared" si="29"/>
        <v>129633.35195226118</v>
      </c>
    </row>
    <row r="35" spans="1:27">
      <c r="A35" s="4" t="str">
        <f t="shared" ref="A35:A37" si="30">A3</f>
        <v>Stock B</v>
      </c>
      <c r="B35" s="4">
        <f>B3*D3</f>
        <v>1750.0000000000002</v>
      </c>
      <c r="C35" s="4">
        <f t="shared" ref="C35:AA35" si="31">B35+C11/100*$D$3</f>
        <v>3675.0000000000005</v>
      </c>
      <c r="D35" s="4">
        <f t="shared" si="31"/>
        <v>5792.5000000000009</v>
      </c>
      <c r="E35" s="4">
        <f t="shared" si="31"/>
        <v>8121.7500000000018</v>
      </c>
      <c r="F35" s="4">
        <f t="shared" si="31"/>
        <v>10683.925000000003</v>
      </c>
      <c r="G35" s="4">
        <f t="shared" si="31"/>
        <v>13502.317500000005</v>
      </c>
      <c r="H35" s="4">
        <f t="shared" si="31"/>
        <v>16602.549250000007</v>
      </c>
      <c r="I35" s="4">
        <f t="shared" si="31"/>
        <v>20012.804175000008</v>
      </c>
      <c r="J35" s="4">
        <f t="shared" si="31"/>
        <v>23764.08459250001</v>
      </c>
      <c r="K35" s="4">
        <f t="shared" si="31"/>
        <v>27890.493051750014</v>
      </c>
      <c r="L35" s="4">
        <f t="shared" si="31"/>
        <v>32429.54235692502</v>
      </c>
      <c r="M35" s="4">
        <f t="shared" si="31"/>
        <v>37422.496592617528</v>
      </c>
      <c r="N35" s="4">
        <f t="shared" si="31"/>
        <v>42914.746251879289</v>
      </c>
      <c r="O35" s="4">
        <f t="shared" si="31"/>
        <v>48956.220877067222</v>
      </c>
      <c r="P35" s="4">
        <f t="shared" si="31"/>
        <v>55601.842964773947</v>
      </c>
      <c r="Q35" s="4">
        <f t="shared" si="31"/>
        <v>62912.027261251344</v>
      </c>
      <c r="R35" s="4">
        <f t="shared" si="31"/>
        <v>70953.229987376486</v>
      </c>
      <c r="S35" s="4">
        <f t="shared" si="31"/>
        <v>79798.55298611414</v>
      </c>
      <c r="T35" s="4">
        <f t="shared" si="31"/>
        <v>89528.408284725563</v>
      </c>
      <c r="U35" s="4">
        <f t="shared" si="31"/>
        <v>100231.24911319812</v>
      </c>
      <c r="V35" s="4">
        <f t="shared" si="31"/>
        <v>112004.37402451795</v>
      </c>
      <c r="W35" s="4">
        <f t="shared" si="31"/>
        <v>124954.81142696975</v>
      </c>
      <c r="X35" s="4">
        <f t="shared" si="31"/>
        <v>139200.29256966675</v>
      </c>
      <c r="Y35" s="4">
        <f t="shared" si="31"/>
        <v>154870.32182663344</v>
      </c>
      <c r="Z35" s="4">
        <f t="shared" si="31"/>
        <v>172107.3540092968</v>
      </c>
      <c r="AA35" s="4">
        <f t="shared" si="31"/>
        <v>191068.0894102265</v>
      </c>
    </row>
    <row r="36" spans="1:27">
      <c r="A36" s="4" t="str">
        <f t="shared" si="30"/>
        <v>Stock C</v>
      </c>
      <c r="B36" s="4">
        <f>B4*D4</f>
        <v>3000</v>
      </c>
      <c r="C36" s="4">
        <f t="shared" ref="C36:AA36" si="32">B36+C12/100*$D$4</f>
        <v>6075</v>
      </c>
      <c r="D36" s="4">
        <f t="shared" si="32"/>
        <v>9226.875</v>
      </c>
      <c r="E36" s="4">
        <f t="shared" si="32"/>
        <v>12457.546875</v>
      </c>
      <c r="F36" s="4">
        <f t="shared" si="32"/>
        <v>15768.985546874999</v>
      </c>
      <c r="G36" s="4">
        <f t="shared" si="32"/>
        <v>19163.210185546872</v>
      </c>
      <c r="H36" s="4">
        <f t="shared" si="32"/>
        <v>22642.290440185541</v>
      </c>
      <c r="I36" s="4">
        <f t="shared" si="32"/>
        <v>26208.347701190178</v>
      </c>
      <c r="J36" s="4">
        <f t="shared" si="32"/>
        <v>29863.556393719929</v>
      </c>
      <c r="K36" s="4">
        <f t="shared" si="32"/>
        <v>33610.145303562924</v>
      </c>
      <c r="L36" s="4">
        <f t="shared" si="32"/>
        <v>37450.398936151993</v>
      </c>
      <c r="M36" s="4">
        <f t="shared" si="32"/>
        <v>41386.658909555787</v>
      </c>
      <c r="N36" s="4">
        <f t="shared" si="32"/>
        <v>45421.325382294679</v>
      </c>
      <c r="O36" s="4">
        <f t="shared" si="32"/>
        <v>49556.858516852044</v>
      </c>
      <c r="P36" s="4">
        <f t="shared" si="32"/>
        <v>53795.779979773339</v>
      </c>
      <c r="Q36" s="4">
        <f t="shared" si="32"/>
        <v>58140.674479267669</v>
      </c>
      <c r="R36" s="4">
        <f t="shared" si="32"/>
        <v>62594.19134124936</v>
      </c>
      <c r="S36" s="4">
        <f t="shared" si="32"/>
        <v>67159.046124780594</v>
      </c>
      <c r="T36" s="4">
        <f t="shared" si="32"/>
        <v>71838.022277900105</v>
      </c>
      <c r="U36" s="4">
        <f t="shared" si="32"/>
        <v>76633.972834847606</v>
      </c>
      <c r="V36" s="4">
        <f t="shared" si="32"/>
        <v>81549.822155718794</v>
      </c>
      <c r="W36" s="4">
        <f t="shared" si="32"/>
        <v>86588.567709611758</v>
      </c>
      <c r="X36" s="4">
        <f t="shared" si="32"/>
        <v>91753.281902352042</v>
      </c>
      <c r="Y36" s="4">
        <f t="shared" si="32"/>
        <v>97047.113949910839</v>
      </c>
      <c r="Z36" s="4">
        <f t="shared" si="32"/>
        <v>102473.2917986586</v>
      </c>
      <c r="AA36" s="4">
        <f t="shared" si="32"/>
        <v>108035.12409362505</v>
      </c>
    </row>
    <row r="37" spans="1:27">
      <c r="A37" s="4" t="str">
        <f t="shared" si="30"/>
        <v>Benchmark</v>
      </c>
      <c r="B37" s="4">
        <f>B5*D5</f>
        <v>3750</v>
      </c>
      <c r="C37" s="4">
        <f t="shared" ref="C37:AA37" si="33">B37+C13/100*$D$5</f>
        <v>7500</v>
      </c>
      <c r="D37" s="4">
        <f t="shared" si="33"/>
        <v>11250</v>
      </c>
      <c r="E37" s="4">
        <f t="shared" si="33"/>
        <v>15000</v>
      </c>
      <c r="F37" s="4">
        <f t="shared" si="33"/>
        <v>18750</v>
      </c>
      <c r="G37" s="4">
        <f t="shared" si="33"/>
        <v>22500</v>
      </c>
      <c r="H37" s="4">
        <f t="shared" si="33"/>
        <v>26250</v>
      </c>
      <c r="I37" s="4">
        <f t="shared" si="33"/>
        <v>30000</v>
      </c>
      <c r="J37" s="4">
        <f t="shared" si="33"/>
        <v>33750</v>
      </c>
      <c r="K37" s="4">
        <f t="shared" si="33"/>
        <v>37500</v>
      </c>
      <c r="L37" s="4">
        <f t="shared" si="33"/>
        <v>41250</v>
      </c>
      <c r="M37" s="4">
        <f t="shared" si="33"/>
        <v>45000</v>
      </c>
      <c r="N37" s="4">
        <f t="shared" si="33"/>
        <v>48750</v>
      </c>
      <c r="O37" s="4">
        <f t="shared" si="33"/>
        <v>52500</v>
      </c>
      <c r="P37" s="4">
        <f t="shared" si="33"/>
        <v>56250</v>
      </c>
      <c r="Q37" s="4">
        <f t="shared" si="33"/>
        <v>60000</v>
      </c>
      <c r="R37" s="4">
        <f t="shared" si="33"/>
        <v>63750</v>
      </c>
      <c r="S37" s="4">
        <f t="shared" si="33"/>
        <v>67500</v>
      </c>
      <c r="T37" s="4">
        <f t="shared" si="33"/>
        <v>71250</v>
      </c>
      <c r="U37" s="4">
        <f t="shared" si="33"/>
        <v>75000</v>
      </c>
      <c r="V37" s="4">
        <f t="shared" si="33"/>
        <v>78750</v>
      </c>
      <c r="W37" s="4">
        <f t="shared" si="33"/>
        <v>82500</v>
      </c>
      <c r="X37" s="4">
        <f t="shared" si="33"/>
        <v>86250</v>
      </c>
      <c r="Y37" s="4">
        <f t="shared" si="33"/>
        <v>90000</v>
      </c>
      <c r="Z37" s="4">
        <f t="shared" si="33"/>
        <v>93750</v>
      </c>
      <c r="AA37" s="4">
        <f t="shared" si="33"/>
        <v>97500</v>
      </c>
    </row>
    <row r="38" spans="1:27">
      <c r="B38" s="4"/>
      <c r="C38" s="4"/>
      <c r="D38" s="4"/>
      <c r="E38" s="4"/>
      <c r="F38" s="4"/>
      <c r="G38" s="4"/>
      <c r="H38" s="4"/>
      <c r="I38" s="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"/>
      <c r="X38" s="4"/>
      <c r="Y38" s="4"/>
      <c r="Z38" s="4"/>
      <c r="AA38" s="4"/>
    </row>
    <row r="39" spans="1:27">
      <c r="A39" s="24" t="s">
        <v>31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7">
      <c r="A40" s="4" t="str">
        <f>A2</f>
        <v>Stock A</v>
      </c>
      <c r="B40" s="4">
        <f>B22/((1+$G$2)^B$7)</f>
        <v>1699.0291262135925</v>
      </c>
      <c r="C40" s="4">
        <f t="shared" ref="C40:AA40" si="34">B40+C22/((1+$G$2)^C$7)</f>
        <v>3472.2876802714682</v>
      </c>
      <c r="D40" s="4">
        <f t="shared" si="34"/>
        <v>5323.0186954289593</v>
      </c>
      <c r="E40" s="4">
        <f t="shared" si="34"/>
        <v>7254.606890860322</v>
      </c>
      <c r="F40" s="4">
        <f t="shared" si="34"/>
        <v>9270.5848618202399</v>
      </c>
      <c r="G40" s="4">
        <f t="shared" si="34"/>
        <v>11374.639540249278</v>
      </c>
      <c r="H40" s="4">
        <f t="shared" si="34"/>
        <v>13570.618937638808</v>
      </c>
      <c r="I40" s="4">
        <f t="shared" si="34"/>
        <v>15862.539182487106</v>
      </c>
      <c r="J40" s="4">
        <f t="shared" si="34"/>
        <v>18254.591865217124</v>
      </c>
      <c r="K40" s="4">
        <f t="shared" si="34"/>
        <v>20751.151703988744</v>
      </c>
      <c r="L40" s="4">
        <f t="shared" si="34"/>
        <v>23356.784545425144</v>
      </c>
      <c r="M40" s="4">
        <f t="shared" si="34"/>
        <v>26076.255714885465</v>
      </c>
      <c r="N40" s="4">
        <f t="shared" si="34"/>
        <v>28914.538731555218</v>
      </c>
      <c r="O40" s="4">
        <f t="shared" si="34"/>
        <v>31876.824404293067</v>
      </c>
      <c r="P40" s="4">
        <f t="shared" si="34"/>
        <v>34968.530324868974</v>
      </c>
      <c r="Q40" s="4">
        <f t="shared" si="34"/>
        <v>38195.310775955484</v>
      </c>
      <c r="R40" s="4">
        <f t="shared" si="34"/>
        <v>41563.067071992373</v>
      </c>
      <c r="S40" s="4">
        <f t="shared" si="34"/>
        <v>45077.9583518367</v>
      </c>
      <c r="T40" s="4">
        <f t="shared" si="34"/>
        <v>48746.412842936363</v>
      </c>
      <c r="U40" s="4">
        <f t="shared" si="34"/>
        <v>52575.139617627756</v>
      </c>
      <c r="V40" s="4">
        <f t="shared" si="34"/>
        <v>56571.140863058092</v>
      </c>
      <c r="W40" s="4">
        <f t="shared" si="34"/>
        <v>60741.724687172282</v>
      </c>
      <c r="X40" s="4">
        <f t="shared" si="34"/>
        <v>65094.518484184664</v>
      </c>
      <c r="Y40" s="4">
        <f t="shared" si="34"/>
        <v>69637.482883979144</v>
      </c>
      <c r="Z40" s="4">
        <f t="shared" si="34"/>
        <v>74378.9263109491</v>
      </c>
      <c r="AA40" s="4">
        <f t="shared" si="34"/>
        <v>79327.520178903185</v>
      </c>
    </row>
    <row r="41" spans="1:27">
      <c r="A41" s="4" t="str">
        <f t="shared" ref="A41:A43" si="35">A3</f>
        <v>Stock B</v>
      </c>
      <c r="B41" s="4">
        <f>B23/((1+$G$2)^B$7)</f>
        <v>1699.0291262135925</v>
      </c>
      <c r="C41" s="4">
        <f t="shared" ref="C41:AA41" si="36">B41+C23/((1+$G$2)^C$7)</f>
        <v>3513.5262512960699</v>
      </c>
      <c r="D41" s="4">
        <f t="shared" si="36"/>
        <v>5451.3387149763857</v>
      </c>
      <c r="E41" s="4">
        <f t="shared" si="36"/>
        <v>7520.847171334005</v>
      </c>
      <c r="F41" s="4">
        <f t="shared" si="36"/>
        <v>9731.0018334635024</v>
      </c>
      <c r="G41" s="4">
        <f t="shared" si="36"/>
        <v>12091.361181368789</v>
      </c>
      <c r="H41" s="4">
        <f t="shared" si="36"/>
        <v>14612.133300490941</v>
      </c>
      <c r="I41" s="4">
        <f t="shared" si="36"/>
        <v>17304.220029650522</v>
      </c>
      <c r="J41" s="4">
        <f t="shared" si="36"/>
        <v>20179.264109335512</v>
      </c>
      <c r="K41" s="4">
        <f t="shared" si="36"/>
        <v>23249.699534241812</v>
      </c>
      <c r="L41" s="4">
        <f t="shared" si="36"/>
        <v>26528.805327831065</v>
      </c>
      <c r="M41" s="4">
        <f t="shared" si="36"/>
        <v>30030.762971470074</v>
      </c>
      <c r="N41" s="4">
        <f t="shared" si="36"/>
        <v>33770.717736521445</v>
      </c>
      <c r="O41" s="4">
        <f t="shared" si="36"/>
        <v>37764.844184634559</v>
      </c>
      <c r="P41" s="4">
        <f t="shared" si="36"/>
        <v>42030.416119512636</v>
      </c>
      <c r="Q41" s="4">
        <f t="shared" si="36"/>
        <v>46585.8812926834</v>
      </c>
      <c r="R41" s="4">
        <f t="shared" si="36"/>
        <v>51450.94118636092</v>
      </c>
      <c r="S41" s="4">
        <f t="shared" si="36"/>
        <v>56646.636218443702</v>
      </c>
      <c r="T41" s="4">
        <f t="shared" si="36"/>
        <v>62195.43673814377</v>
      </c>
      <c r="U41" s="4">
        <f t="shared" si="36"/>
        <v>68121.340205784611</v>
      </c>
      <c r="V41" s="4">
        <f t="shared" si="36"/>
        <v>74449.974977051534</v>
      </c>
      <c r="W41" s="4">
        <f t="shared" si="36"/>
        <v>81208.711140540487</v>
      </c>
      <c r="X41" s="4">
        <f t="shared" si="36"/>
        <v>88426.778887955865</v>
      </c>
      <c r="Y41" s="4">
        <f t="shared" si="36"/>
        <v>96135.394928884911</v>
      </c>
      <c r="Z41" s="4">
        <f t="shared" si="36"/>
        <v>104367.89749686739</v>
      </c>
      <c r="AA41" s="4">
        <f t="shared" si="36"/>
        <v>113159.89053063508</v>
      </c>
    </row>
    <row r="42" spans="1:27">
      <c r="A42" s="4" t="str">
        <f t="shared" si="35"/>
        <v>Stock C</v>
      </c>
      <c r="B42" s="4">
        <f>B24/((1+$G$2)^B$7)</f>
        <v>2912.6213592233007</v>
      </c>
      <c r="C42" s="4">
        <f t="shared" ref="C42:AA42" si="37">B42+C24/((1+$G$2)^C$7)</f>
        <v>5811.1037798095949</v>
      </c>
      <c r="D42" s="4">
        <f t="shared" si="37"/>
        <v>8695.515897383335</v>
      </c>
      <c r="E42" s="4">
        <f t="shared" si="37"/>
        <v>11565.926014386328</v>
      </c>
      <c r="F42" s="4">
        <f t="shared" si="37"/>
        <v>14422.402101695132</v>
      </c>
      <c r="G42" s="4">
        <f t="shared" si="37"/>
        <v>17265.011800230594</v>
      </c>
      <c r="H42" s="4">
        <f t="shared" si="37"/>
        <v>20093.82242255957</v>
      </c>
      <c r="I42" s="4">
        <f t="shared" si="37"/>
        <v>22908.90095448889</v>
      </c>
      <c r="J42" s="4">
        <f t="shared" si="37"/>
        <v>25710.314056651565</v>
      </c>
      <c r="K42" s="4">
        <f t="shared" si="37"/>
        <v>28498.128066085294</v>
      </c>
      <c r="L42" s="4">
        <f t="shared" si="37"/>
        <v>31272.408997803323</v>
      </c>
      <c r="M42" s="4">
        <f t="shared" si="37"/>
        <v>34033.222546357676</v>
      </c>
      <c r="N42" s="4">
        <f t="shared" si="37"/>
        <v>36780.63408739477</v>
      </c>
      <c r="O42" s="4">
        <f t="shared" si="37"/>
        <v>39514.708679203533</v>
      </c>
      <c r="P42" s="4">
        <f t="shared" si="37"/>
        <v>42235.511064255938</v>
      </c>
      <c r="Q42" s="4">
        <f t="shared" si="37"/>
        <v>44943.105670740129</v>
      </c>
      <c r="R42" s="4">
        <f t="shared" si="37"/>
        <v>47637.556614086046</v>
      </c>
      <c r="S42" s="4">
        <f t="shared" si="37"/>
        <v>50318.927698483683</v>
      </c>
      <c r="T42" s="4">
        <f t="shared" si="37"/>
        <v>52987.282418393952</v>
      </c>
      <c r="U42" s="4">
        <f t="shared" si="37"/>
        <v>55642.683960052229</v>
      </c>
      <c r="V42" s="4">
        <f t="shared" si="37"/>
        <v>58285.195202964591</v>
      </c>
      <c r="W42" s="4">
        <f t="shared" si="37"/>
        <v>60914.878721396795</v>
      </c>
      <c r="X42" s="4">
        <f t="shared" si="37"/>
        <v>63531.79678585603</v>
      </c>
      <c r="Y42" s="4">
        <f t="shared" si="37"/>
        <v>66136.011364565464</v>
      </c>
      <c r="Z42" s="4">
        <f t="shared" si="37"/>
        <v>68727.584124931644</v>
      </c>
      <c r="AA42" s="4">
        <f t="shared" si="37"/>
        <v>71306.576435004783</v>
      </c>
    </row>
    <row r="43" spans="1:27">
      <c r="A43" s="4" t="str">
        <f t="shared" si="35"/>
        <v>Benchmark</v>
      </c>
      <c r="B43" s="4">
        <f>B25/((1+$G$2)^B$7)</f>
        <v>3640.7766990291261</v>
      </c>
      <c r="C43" s="4">
        <f t="shared" ref="C43:AA43" si="38">B43+C25/((1+$G$2)^C$7)</f>
        <v>7175.5113582807053</v>
      </c>
      <c r="D43" s="4">
        <f t="shared" si="38"/>
        <v>10607.292580855054</v>
      </c>
      <c r="E43" s="4">
        <f t="shared" si="38"/>
        <v>13939.119010538887</v>
      </c>
      <c r="F43" s="4">
        <f t="shared" si="38"/>
        <v>17173.901951979504</v>
      </c>
      <c r="G43" s="4">
        <f t="shared" si="38"/>
        <v>20314.467914543209</v>
      </c>
      <c r="H43" s="4">
        <f t="shared" si="38"/>
        <v>23363.561082080785</v>
      </c>
      <c r="I43" s="4">
        <f t="shared" si="38"/>
        <v>26323.845710758043</v>
      </c>
      <c r="J43" s="4">
        <f t="shared" si="38"/>
        <v>29197.908457046644</v>
      </c>
      <c r="K43" s="4">
        <f t="shared" si="38"/>
        <v>31988.260637909363</v>
      </c>
      <c r="L43" s="4">
        <f t="shared" si="38"/>
        <v>34697.340425154718</v>
      </c>
      <c r="M43" s="4">
        <f t="shared" si="38"/>
        <v>37327.514975878366</v>
      </c>
      <c r="N43" s="4">
        <f t="shared" si="38"/>
        <v>39881.082500852783</v>
      </c>
      <c r="O43" s="4">
        <f t="shared" si="38"/>
        <v>42360.274272672606</v>
      </c>
      <c r="P43" s="4">
        <f t="shared" si="38"/>
        <v>44767.256575410298</v>
      </c>
      <c r="Q43" s="4">
        <f t="shared" si="38"/>
        <v>47104.132597485725</v>
      </c>
      <c r="R43" s="4">
        <f t="shared" si="38"/>
        <v>49372.944269403619</v>
      </c>
      <c r="S43" s="4">
        <f t="shared" si="38"/>
        <v>51575.674047964676</v>
      </c>
      <c r="T43" s="4">
        <f t="shared" si="38"/>
        <v>53714.246648509397</v>
      </c>
      <c r="U43" s="4">
        <f t="shared" si="38"/>
        <v>55790.530726708152</v>
      </c>
      <c r="V43" s="4">
        <f t="shared" si="38"/>
        <v>57806.34051136714</v>
      </c>
      <c r="W43" s="4">
        <f t="shared" si="38"/>
        <v>59763.437389676837</v>
      </c>
      <c r="X43" s="4">
        <f t="shared" si="38"/>
        <v>61663.531446288194</v>
      </c>
      <c r="Y43" s="4">
        <f t="shared" si="38"/>
        <v>63508.282957561358</v>
      </c>
      <c r="Z43" s="4">
        <f t="shared" si="38"/>
        <v>65299.303842292582</v>
      </c>
      <c r="AA43" s="4">
        <f t="shared" si="38"/>
        <v>67038.159070186972</v>
      </c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U45" s="1"/>
      <c r="Z45" s="1"/>
    </row>
    <row r="46" spans="1:27" ht="39">
      <c r="A46" s="19" t="s">
        <v>19</v>
      </c>
      <c r="B46" s="21" t="s">
        <v>16</v>
      </c>
      <c r="C46" s="16"/>
      <c r="D46" s="25" t="s">
        <v>17</v>
      </c>
      <c r="E46" s="26">
        <v>2.3E-2</v>
      </c>
      <c r="G46" t="s">
        <v>33</v>
      </c>
      <c r="U46" s="1"/>
      <c r="Z46" s="1"/>
    </row>
    <row r="47" spans="1:27">
      <c r="A47" t="s">
        <v>5</v>
      </c>
      <c r="B47" s="4">
        <f>B22</f>
        <v>1750.0000000000002</v>
      </c>
      <c r="C47" s="4">
        <f t="shared" ref="C47:AA47" si="39">C22</f>
        <v>1881.25</v>
      </c>
      <c r="D47" s="4">
        <f t="shared" si="39"/>
        <v>2022.34375</v>
      </c>
      <c r="E47" s="4">
        <f t="shared" si="39"/>
        <v>2174.01953125</v>
      </c>
      <c r="F47" s="4">
        <f t="shared" si="39"/>
        <v>2337.0709960937502</v>
      </c>
      <c r="G47" s="4">
        <f t="shared" si="39"/>
        <v>2512.3513208007807</v>
      </c>
      <c r="H47" s="4">
        <f t="shared" si="39"/>
        <v>2700.7776698608391</v>
      </c>
      <c r="I47" s="4">
        <f t="shared" si="39"/>
        <v>2903.3359951004022</v>
      </c>
      <c r="J47" s="4">
        <f t="shared" si="39"/>
        <v>3121.0861947329317</v>
      </c>
      <c r="K47" s="4">
        <f t="shared" si="39"/>
        <v>3355.1676593379016</v>
      </c>
      <c r="L47" s="4">
        <f t="shared" si="39"/>
        <v>3606.8052337882441</v>
      </c>
      <c r="M47" s="4">
        <f t="shared" si="39"/>
        <v>3877.3156263223627</v>
      </c>
      <c r="N47" s="4">
        <f t="shared" si="39"/>
        <v>4168.1142982965393</v>
      </c>
      <c r="O47" s="4">
        <f t="shared" si="39"/>
        <v>4480.7228706687793</v>
      </c>
      <c r="P47" s="4">
        <f t="shared" si="39"/>
        <v>4816.7770859689381</v>
      </c>
      <c r="Q47" s="4">
        <f t="shared" si="39"/>
        <v>5178.0353674166081</v>
      </c>
      <c r="R47" s="4">
        <f t="shared" si="39"/>
        <v>5566.3880199728537</v>
      </c>
      <c r="S47" s="4">
        <f t="shared" si="39"/>
        <v>5983.8671214708174</v>
      </c>
      <c r="T47" s="4">
        <f t="shared" si="39"/>
        <v>6432.6571555811288</v>
      </c>
      <c r="U47" s="4">
        <f t="shared" si="39"/>
        <v>6915.1064422497129</v>
      </c>
      <c r="V47" s="4">
        <f t="shared" si="39"/>
        <v>7433.739425418441</v>
      </c>
      <c r="W47" s="4">
        <f t="shared" si="39"/>
        <v>7991.2698823248238</v>
      </c>
      <c r="X47" s="4">
        <f t="shared" si="39"/>
        <v>8590.6151234991867</v>
      </c>
      <c r="Y47" s="4">
        <f t="shared" si="39"/>
        <v>9234.9112577616252</v>
      </c>
      <c r="Z47" s="4">
        <f t="shared" si="39"/>
        <v>9927.5296020937458</v>
      </c>
      <c r="AA47" s="4">
        <f t="shared" si="39"/>
        <v>10672.094322250776</v>
      </c>
    </row>
    <row r="48" spans="1:27" ht="39">
      <c r="A48" s="18" t="s">
        <v>6</v>
      </c>
      <c r="B48" s="4">
        <f>B25</f>
        <v>3750</v>
      </c>
      <c r="C48" s="4">
        <f>C25+B49+B49*$E$46</f>
        <v>5796</v>
      </c>
      <c r="D48" s="4">
        <f t="shared" ref="D48:AA48" si="40">D25+C49+C49*$E$46</f>
        <v>7754.7892499999998</v>
      </c>
      <c r="E48" s="4">
        <f t="shared" si="40"/>
        <v>9614.2917464999991</v>
      </c>
      <c r="F48" s="4">
        <f t="shared" si="40"/>
        <v>11361.398476200749</v>
      </c>
      <c r="G48" s="4">
        <f t="shared" si="40"/>
        <v>12981.887012149462</v>
      </c>
      <c r="H48" s="4">
        <f t="shared" si="40"/>
        <v>14460.335012249701</v>
      </c>
      <c r="I48" s="4">
        <f t="shared" si="40"/>
        <v>15780.027161263806</v>
      </c>
      <c r="J48" s="4">
        <f t="shared" si="40"/>
        <v>16922.855062985163</v>
      </c>
      <c r="K48" s="4">
        <f t="shared" si="40"/>
        <v>17869.209552222033</v>
      </c>
      <c r="L48" s="4">
        <f t="shared" si="40"/>
        <v>18597.864856420467</v>
      </c>
      <c r="M48" s="4">
        <f t="shared" si="40"/>
        <v>19085.853993952765</v>
      </c>
      <c r="N48" s="4">
        <f t="shared" si="40"/>
        <v>19308.334750085905</v>
      </c>
      <c r="O48" s="4">
        <f t="shared" si="40"/>
        <v>19238.445522180522</v>
      </c>
      <c r="P48" s="4">
        <f t="shared" si="40"/>
        <v>18847.150272496514</v>
      </c>
      <c r="Q48" s="4">
        <f t="shared" si="40"/>
        <v>18103.07176981771</v>
      </c>
      <c r="R48" s="4">
        <f t="shared" si="40"/>
        <v>16972.31223965633</v>
      </c>
      <c r="S48" s="4">
        <f t="shared" si="40"/>
        <v>15418.260476736197</v>
      </c>
      <c r="T48" s="4">
        <f t="shared" si="40"/>
        <v>13401.384402436484</v>
      </c>
      <c r="U48" s="4">
        <f t="shared" si="40"/>
        <v>10879.007973533029</v>
      </c>
      <c r="V48" s="4">
        <f t="shared" si="40"/>
        <v>7805.0712665028323</v>
      </c>
      <c r="W48" s="4">
        <f t="shared" si="40"/>
        <v>4129.8724734293319</v>
      </c>
      <c r="X48" s="4">
        <f t="shared" si="40"/>
        <v>-200.20954930008824</v>
      </c>
      <c r="Y48" s="4">
        <f t="shared" si="40"/>
        <v>-5243.0136402736589</v>
      </c>
      <c r="Z48" s="4">
        <f t="shared" si="40"/>
        <v>-11060.917170690096</v>
      </c>
      <c r="AA48" s="4">
        <f t="shared" si="40"/>
        <v>-17721.181048557872</v>
      </c>
    </row>
    <row r="49" spans="1:27" ht="44" customHeight="1">
      <c r="A49" s="18" t="s">
        <v>7</v>
      </c>
      <c r="B49" s="4">
        <f>B48-B47</f>
        <v>1999.9999999999998</v>
      </c>
      <c r="C49" s="4">
        <f>C48-C47</f>
        <v>3914.75</v>
      </c>
      <c r="D49" s="4">
        <f t="shared" ref="D49:AA49" si="41">D48-D47</f>
        <v>5732.4454999999998</v>
      </c>
      <c r="E49" s="4">
        <f t="shared" si="41"/>
        <v>7440.2722152499991</v>
      </c>
      <c r="F49" s="4">
        <f t="shared" si="41"/>
        <v>9024.3274801070002</v>
      </c>
      <c r="G49" s="4">
        <f t="shared" si="41"/>
        <v>10469.535691348681</v>
      </c>
      <c r="H49" s="4">
        <f t="shared" si="41"/>
        <v>11759.557342388862</v>
      </c>
      <c r="I49" s="4">
        <f t="shared" si="41"/>
        <v>12876.691166163404</v>
      </c>
      <c r="J49" s="4">
        <f t="shared" si="41"/>
        <v>13801.768868252231</v>
      </c>
      <c r="K49" s="4">
        <f t="shared" si="41"/>
        <v>14514.041892884132</v>
      </c>
      <c r="L49" s="4">
        <f t="shared" si="41"/>
        <v>14991.059622632223</v>
      </c>
      <c r="M49" s="4">
        <f t="shared" si="41"/>
        <v>15208.538367630403</v>
      </c>
      <c r="N49" s="4">
        <f t="shared" si="41"/>
        <v>15140.220451789366</v>
      </c>
      <c r="O49" s="4">
        <f t="shared" si="41"/>
        <v>14757.722651511744</v>
      </c>
      <c r="P49" s="4">
        <f t="shared" si="41"/>
        <v>14030.373186527577</v>
      </c>
      <c r="Q49" s="4">
        <f t="shared" si="41"/>
        <v>12925.036402401103</v>
      </c>
      <c r="R49" s="4">
        <f t="shared" si="41"/>
        <v>11405.924219683477</v>
      </c>
      <c r="S49" s="4">
        <f t="shared" si="41"/>
        <v>9434.3933552653798</v>
      </c>
      <c r="T49" s="4">
        <f t="shared" si="41"/>
        <v>6968.7272468553556</v>
      </c>
      <c r="U49" s="4">
        <f t="shared" si="41"/>
        <v>3963.9015312833162</v>
      </c>
      <c r="V49" s="4">
        <f t="shared" si="41"/>
        <v>371.33184108439127</v>
      </c>
      <c r="W49" s="4">
        <f t="shared" si="41"/>
        <v>-3861.3974088954919</v>
      </c>
      <c r="X49" s="4">
        <f t="shared" si="41"/>
        <v>-8790.8246727992755</v>
      </c>
      <c r="Y49" s="4">
        <f t="shared" si="41"/>
        <v>-14477.924898035284</v>
      </c>
      <c r="Z49" s="4">
        <f t="shared" si="41"/>
        <v>-20988.446772783842</v>
      </c>
      <c r="AA49" s="4">
        <f t="shared" si="41"/>
        <v>-28393.275370808646</v>
      </c>
    </row>
    <row r="50" spans="1:27">
      <c r="U50" s="1"/>
      <c r="Z50" s="1"/>
    </row>
    <row r="51" spans="1:27">
      <c r="A51" t="s">
        <v>8</v>
      </c>
    </row>
    <row r="52" spans="1:27">
      <c r="A52" t="s">
        <v>32</v>
      </c>
    </row>
    <row r="53" spans="1:27">
      <c r="A53" t="s">
        <v>9</v>
      </c>
    </row>
    <row r="55" spans="1:27">
      <c r="A55" t="s">
        <v>10</v>
      </c>
    </row>
    <row r="56" spans="1:27">
      <c r="A56" t="s">
        <v>11</v>
      </c>
    </row>
  </sheetData>
  <phoneticPr fontId="4" type="noConversion"/>
  <conditionalFormatting sqref="A2 R9">
    <cfRule type="cellIs" dxfId="7" priority="0" stopIfTrue="1" operator="greaterThan">
      <formula>$B$13</formula>
    </cfRule>
  </conditionalFormatting>
  <conditionalFormatting sqref="C10:AA10 B16:AA16 B34:AA34 B22:AA22 B28:AA28">
    <cfRule type="cellIs" dxfId="6" priority="0" stopIfTrue="1" operator="greaterThan">
      <formula>B13</formula>
    </cfRule>
  </conditionalFormatting>
  <conditionalFormatting sqref="C11:AA11 B17:AA17 B35:AA35 B23:AA23 B29:AA29">
    <cfRule type="cellIs" dxfId="5" priority="0" stopIfTrue="1" operator="greaterThan">
      <formula>B13</formula>
    </cfRule>
  </conditionalFormatting>
  <conditionalFormatting sqref="C12:AA12 B18:AA18 B36:AA36 B24:AA24 B30:AA30">
    <cfRule type="cellIs" dxfId="4" priority="0" stopIfTrue="1" operator="greaterThan">
      <formula>B13</formula>
    </cfRule>
  </conditionalFormatting>
  <conditionalFormatting sqref="B40:AA40 B43:AA44">
    <cfRule type="cellIs" dxfId="3" priority="0" stopIfTrue="1" operator="greaterThan">
      <formula>B$43</formula>
    </cfRule>
  </conditionalFormatting>
  <conditionalFormatting sqref="B42:AA42">
    <cfRule type="cellIs" dxfId="2" priority="0" stopIfTrue="1" operator="greaterThan">
      <formula>B$43</formula>
    </cfRule>
  </conditionalFormatting>
  <conditionalFormatting sqref="B41:AA41">
    <cfRule type="cellIs" dxfId="1" priority="0" stopIfTrue="1" operator="greaterThan">
      <formula>B$43</formula>
    </cfRule>
  </conditionalFormatting>
  <conditionalFormatting sqref="B47:AA47">
    <cfRule type="cellIs" dxfId="0" priority="0" stopIfTrue="1" operator="greaterThan">
      <formula>B48</formula>
    </cfRule>
  </conditionalFormatting>
  <pageMargins left="0.75" right="0.75" top="1" bottom="1" header="0.5" footer="0.5"/>
  <rowBreaks count="1" manualBreakCount="1">
    <brk id="32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Paul</dc:creator>
  <cp:lastModifiedBy>Jeff Paul</cp:lastModifiedBy>
  <cp:lastPrinted>2011-12-16T20:54:48Z</cp:lastPrinted>
  <dcterms:created xsi:type="dcterms:W3CDTF">2011-12-11T16:54:03Z</dcterms:created>
  <dcterms:modified xsi:type="dcterms:W3CDTF">2011-12-17T23:17:26Z</dcterms:modified>
</cp:coreProperties>
</file>